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6620" windowHeight="10920" activeTab="0"/>
  </bookViews>
  <sheets>
    <sheet name="Assessment Form" sheetId="1" r:id="rId1"/>
    <sheet name="Pickles Office use only" sheetId="2" state="hidden" r:id="rId2"/>
  </sheets>
  <definedNames>
    <definedName name="No">'Assessment Form'!$H$32</definedName>
    <definedName name="_xlnm.Print_Area" localSheetId="0">'Assessment Form'!$A$1:$I$91</definedName>
    <definedName name="Rego">'Assessment Form'!$B$40:$C$40</definedName>
    <definedName name="yes">'Assessment Form'!$H$32</definedName>
  </definedNames>
  <calcPr calcMode="manual" fullCalcOnLoad="1" calcCompleted="0" calcOnSave="0"/>
</workbook>
</file>

<file path=xl/comments1.xml><?xml version="1.0" encoding="utf-8"?>
<comments xmlns="http://schemas.openxmlformats.org/spreadsheetml/2006/main">
  <authors>
    <author>brendong01</author>
  </authors>
  <commentList>
    <comment ref="I26" authorId="0">
      <text>
        <r>
          <rPr>
            <sz val="8"/>
            <rFont val="Tahoma"/>
            <family val="2"/>
          </rPr>
          <t>Typically, most of the following information can be found on your monthly / quarterly statement provided by your Novated Lessor.</t>
        </r>
      </text>
    </comment>
    <comment ref="I12" authorId="0">
      <text>
        <r>
          <rPr>
            <sz val="8"/>
            <rFont val="Tahoma"/>
            <family val="2"/>
          </rPr>
          <t>Please enter your details into the areas coloured</t>
        </r>
        <r>
          <rPr>
            <sz val="8"/>
            <rFont val="Tahoma"/>
            <family val="2"/>
          </rPr>
          <t xml:space="preserve"> yellow</t>
        </r>
        <r>
          <rPr>
            <sz val="8"/>
            <rFont val="Tahoma"/>
            <family val="2"/>
          </rPr>
          <t xml:space="preserve"> only (any blue areas are for office use only).</t>
        </r>
      </text>
    </comment>
  </commentList>
</comments>
</file>

<file path=xl/sharedStrings.xml><?xml version="1.0" encoding="utf-8"?>
<sst xmlns="http://schemas.openxmlformats.org/spreadsheetml/2006/main" count="171" uniqueCount="155">
  <si>
    <t>Novated Lease Remarketing Assessment</t>
  </si>
  <si>
    <t>Lessee’s Details:</t>
  </si>
  <si>
    <r>
      <t>Details of Lessee’s vehicle</t>
    </r>
    <r>
      <rPr>
        <b/>
        <sz val="12"/>
        <color indexed="8"/>
        <rFont val="Arial"/>
        <family val="2"/>
      </rPr>
      <t>:</t>
    </r>
  </si>
  <si>
    <t>Copyright © Pickles Auctions Pty Ltd, 2007</t>
  </si>
  <si>
    <t>Surname:</t>
  </si>
  <si>
    <t>Given Names:</t>
  </si>
  <si>
    <t xml:space="preserve">Address: </t>
  </si>
  <si>
    <t xml:space="preserve">Options/Extras: </t>
  </si>
  <si>
    <t xml:space="preserve">Does the vehicle have any un-repaired damage? </t>
  </si>
  <si>
    <t xml:space="preserve">If no, please outline required repairs (eg. Tyre wear, new brakes required) </t>
  </si>
  <si>
    <t>Suburb:</t>
  </si>
  <si>
    <t xml:space="preserve">Postcode: </t>
  </si>
  <si>
    <t>Company:</t>
  </si>
  <si>
    <t>Position:</t>
  </si>
  <si>
    <t>Fax No:</t>
  </si>
  <si>
    <t>Email Address:</t>
  </si>
  <si>
    <t>Body:</t>
  </si>
  <si>
    <t>Model:</t>
  </si>
  <si>
    <t>Make:</t>
  </si>
  <si>
    <t>Transmission:</t>
  </si>
  <si>
    <t>Colour:</t>
  </si>
  <si>
    <t>Rego No:</t>
  </si>
  <si>
    <t xml:space="preserve">Registration Expiry Date: </t>
  </si>
  <si>
    <t>Contract No:</t>
  </si>
  <si>
    <t>Service History / Log Books:</t>
  </si>
  <si>
    <t>Does the vehicle have a spare set of keys:</t>
  </si>
  <si>
    <t>Cylinders:</t>
  </si>
  <si>
    <t>Phone (wk):</t>
  </si>
  <si>
    <t>Mob No.:</t>
  </si>
  <si>
    <t>Adelaide (Salisbury) – Alice Springs – Perth (Balcatta) – Sydney (Belmore) – Canberra (Fyshwick) – Darwin - Dubbo</t>
  </si>
  <si>
    <r>
      <t xml:space="preserve">Do you give permission to Pickles Auctions to obtain further </t>
    </r>
    <r>
      <rPr>
        <b/>
        <sz val="9.5"/>
        <color indexed="8"/>
        <rFont val="Arial"/>
        <family val="2"/>
      </rPr>
      <t>vehicle information</t>
    </r>
    <r>
      <rPr>
        <sz val="9.5"/>
        <color indexed="8"/>
        <rFont val="Arial"/>
        <family val="2"/>
      </rPr>
      <t xml:space="preserve"> from the above mentioned Lessor?</t>
    </r>
  </si>
  <si>
    <t>Additional Comments</t>
  </si>
  <si>
    <r>
      <t>Would the vehicle be considered road worthy for registration purposes</t>
    </r>
    <r>
      <rPr>
        <b/>
        <sz val="12"/>
        <color indexed="8"/>
        <rFont val="Arial"/>
        <family val="2"/>
      </rPr>
      <t>?</t>
    </r>
  </si>
  <si>
    <t xml:space="preserve">Novated Lessors details: </t>
  </si>
  <si>
    <t>Drivers Licence No:</t>
  </si>
  <si>
    <t>Pickles Estimate:</t>
  </si>
  <si>
    <t>(The below information may be found in the monthly reports you receive from your lessor)</t>
  </si>
  <si>
    <t>How did you hear about this service?</t>
  </si>
  <si>
    <t>Rego</t>
  </si>
  <si>
    <t>Contract No.</t>
  </si>
  <si>
    <t>Lessor</t>
  </si>
  <si>
    <t>First Names</t>
  </si>
  <si>
    <t>Surname</t>
  </si>
  <si>
    <t>Year</t>
  </si>
  <si>
    <t>Make</t>
  </si>
  <si>
    <t>Model</t>
  </si>
  <si>
    <t>Shape</t>
  </si>
  <si>
    <t>RV Required</t>
  </si>
  <si>
    <t>Approx Age</t>
  </si>
  <si>
    <t>Branch</t>
  </si>
  <si>
    <t>Contract</t>
  </si>
  <si>
    <t>End Date</t>
  </si>
  <si>
    <t>Address</t>
  </si>
  <si>
    <t>Suburb</t>
  </si>
  <si>
    <t>Post Code</t>
  </si>
  <si>
    <t>DOB</t>
  </si>
  <si>
    <t>Company</t>
  </si>
  <si>
    <t>Position</t>
  </si>
  <si>
    <t>Phone (wk)</t>
  </si>
  <si>
    <t>Mob no.</t>
  </si>
  <si>
    <t>Fax No.</t>
  </si>
  <si>
    <t>Email</t>
  </si>
  <si>
    <t>Drivers</t>
  </si>
  <si>
    <t>Licence No.</t>
  </si>
  <si>
    <t>Colour</t>
  </si>
  <si>
    <t>Cylinders</t>
  </si>
  <si>
    <t>Transmission</t>
  </si>
  <si>
    <t>Estimated</t>
  </si>
  <si>
    <t>Km's</t>
  </si>
  <si>
    <t>Expiry</t>
  </si>
  <si>
    <t>Log</t>
  </si>
  <si>
    <t>Books</t>
  </si>
  <si>
    <t>Spare</t>
  </si>
  <si>
    <t>Keys</t>
  </si>
  <si>
    <t>Options</t>
  </si>
  <si>
    <t>Unrepaired</t>
  </si>
  <si>
    <t xml:space="preserve"> Damage</t>
  </si>
  <si>
    <t>Road</t>
  </si>
  <si>
    <t>Worthy</t>
  </si>
  <si>
    <t xml:space="preserve">Why not </t>
  </si>
  <si>
    <t>Road worthy</t>
  </si>
  <si>
    <t>Add'l</t>
  </si>
  <si>
    <t>Comments</t>
  </si>
  <si>
    <t>Hear about</t>
  </si>
  <si>
    <t>service?</t>
  </si>
  <si>
    <t>Permission</t>
  </si>
  <si>
    <t>Granted</t>
  </si>
  <si>
    <t>High</t>
  </si>
  <si>
    <t>Low</t>
  </si>
  <si>
    <t>State:</t>
  </si>
  <si>
    <t>D.O.B.</t>
  </si>
  <si>
    <t>State</t>
  </si>
  <si>
    <t>Closest Branch</t>
  </si>
  <si>
    <t>Years</t>
  </si>
  <si>
    <t>Months</t>
  </si>
  <si>
    <t>Auction $$</t>
  </si>
  <si>
    <t>Type</t>
  </si>
  <si>
    <t>Toyota</t>
  </si>
  <si>
    <t>GXL</t>
  </si>
  <si>
    <t>Landcruiser Prado</t>
  </si>
  <si>
    <t>Type:</t>
  </si>
  <si>
    <t>Fuel Type</t>
  </si>
  <si>
    <t>Turbo:</t>
  </si>
  <si>
    <t>Fuel Type:</t>
  </si>
  <si>
    <t>Examples:</t>
  </si>
  <si>
    <t>Turbo</t>
  </si>
  <si>
    <t>novated@pickles.com.au</t>
  </si>
  <si>
    <t>www.picklesnovated.com.au</t>
  </si>
  <si>
    <t>Engine Cap</t>
  </si>
  <si>
    <t>Engine Capacity</t>
  </si>
  <si>
    <t>Coupe, Sedan</t>
  </si>
  <si>
    <t>4, 6, 8</t>
  </si>
  <si>
    <t>1.8, 3.3, 4</t>
  </si>
  <si>
    <t>4WD or AWD:</t>
  </si>
  <si>
    <t>4WD or AWD</t>
  </si>
  <si>
    <t>Office Use Only</t>
  </si>
  <si>
    <t>Notes:</t>
  </si>
  <si>
    <t>Photo's</t>
  </si>
  <si>
    <t>Photographs of your vehicle are welcomed but not essential. Will you be attaching any photo's to your email?</t>
  </si>
  <si>
    <t>Engine No.</t>
  </si>
  <si>
    <t>Chassis /Vin No.</t>
  </si>
  <si>
    <t xml:space="preserve">Engine </t>
  </si>
  <si>
    <t>Vin/ Chassis</t>
  </si>
  <si>
    <t>No.</t>
  </si>
  <si>
    <t xml:space="preserve">ABN 32 003 471 650  </t>
  </si>
  <si>
    <r>
      <t xml:space="preserve">36 - 40 Harp Street, Belmore NSW 2192         </t>
    </r>
    <r>
      <rPr>
        <b/>
        <sz val="8"/>
        <rFont val="Arial"/>
        <family val="2"/>
      </rPr>
      <t xml:space="preserve">          </t>
    </r>
  </si>
  <si>
    <t xml:space="preserve"> </t>
  </si>
  <si>
    <t>Manufacture Date</t>
  </si>
  <si>
    <t>Month</t>
  </si>
  <si>
    <t>06</t>
  </si>
  <si>
    <t>/</t>
  </si>
  <si>
    <t>Letter</t>
  </si>
  <si>
    <t>Have you attached a copy of your end of lease letter received from the lessor above?</t>
  </si>
  <si>
    <t xml:space="preserve">End or Lease </t>
  </si>
  <si>
    <t>Fleet</t>
  </si>
  <si>
    <t>Maintainer</t>
  </si>
  <si>
    <t>Salary</t>
  </si>
  <si>
    <t>Packager</t>
  </si>
  <si>
    <t xml:space="preserve">Full Term / </t>
  </si>
  <si>
    <t>Early Term</t>
  </si>
  <si>
    <t>Salary Package Provider:</t>
  </si>
  <si>
    <t>Lessor (Financier):</t>
  </si>
  <si>
    <t>Will your vehicle be running for the full lease term or be terminated early?</t>
  </si>
  <si>
    <t>Fleet Manager:</t>
  </si>
  <si>
    <t>Thank you for completing this Assessment Form. Please save and email the document to:</t>
  </si>
  <si>
    <t>Pickes Rep</t>
  </si>
  <si>
    <t>Pickles</t>
  </si>
  <si>
    <t>Rep</t>
  </si>
  <si>
    <t>Light hail damage, cracked wind screen, panel damage or front and rear bumper bar dents / cracks</t>
  </si>
  <si>
    <t>Ph: 1300 763 741 Fax (02) 9704 6739</t>
  </si>
  <si>
    <t>(Optional)</t>
  </si>
  <si>
    <t>Brisbane (Geebung) – Hobart (Moonah) – Melbourne (Sunshine) – Newcastle (Gateshead) – Tamworth – Townsville</t>
  </si>
  <si>
    <t>GPS, Leather Trim, Sunroof, 7 Seats, Roof Racks, Tow Bar, Cargo Barrier, Rear spoiler, 17' Alloy Wheels</t>
  </si>
  <si>
    <t>2010</t>
  </si>
  <si>
    <t xml:space="preserve">Est Km's on delivery to Pickles: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</si>
</sst>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.0_-;\-* #,##0.0_-;_-* &quot;-&quot;??_-;_-@_-"/>
    <numFmt numFmtId="166" formatCode="_-* #,##0_-;\-* #,##0_-;_-* &quot;-&quot;??_-;_-@_-"/>
    <numFmt numFmtId="167" formatCode="mm/yyyy"/>
    <numFmt numFmtId="168" formatCode="0.0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8"/>
      <color indexed="10"/>
      <name val="Arial"/>
      <family val="2"/>
    </font>
    <font>
      <sz val="12"/>
      <name val="Arial"/>
      <family val="2"/>
    </font>
    <font>
      <u val="single"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tted"/>
      <right style="dotted"/>
      <top style="dotted"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/>
      <right style="dotted"/>
      <top style="dotted"/>
      <bottom/>
    </border>
    <border>
      <left/>
      <right style="dotted"/>
      <top/>
      <bottom/>
    </border>
    <border>
      <left/>
      <right/>
      <top/>
      <bottom style="dotted"/>
    </border>
    <border>
      <left/>
      <right style="dotted"/>
      <top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10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/>
    </xf>
    <xf numFmtId="0" fontId="10" fillId="0" borderId="12" xfId="0" applyFont="1" applyFill="1" applyBorder="1" applyAlignment="1">
      <alignment/>
    </xf>
    <xf numFmtId="0" fontId="14" fillId="0" borderId="12" xfId="0" applyFont="1" applyBorder="1" applyAlignment="1">
      <alignment shrinkToFit="1"/>
    </xf>
    <xf numFmtId="0" fontId="0" fillId="0" borderId="16" xfId="0" applyBorder="1" applyAlignment="1">
      <alignment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0" fillId="0" borderId="16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 wrapText="1" shrinkToFit="1"/>
    </xf>
    <xf numFmtId="0" fontId="6" fillId="0" borderId="0" xfId="0" applyFont="1" applyFill="1" applyBorder="1" applyAlignment="1">
      <alignment horizontal="left" wrapText="1" shrinkToFit="1"/>
    </xf>
    <xf numFmtId="0" fontId="6" fillId="0" borderId="16" xfId="0" applyFont="1" applyFill="1" applyBorder="1" applyAlignment="1">
      <alignment horizontal="left" wrapText="1" shrinkToFit="1"/>
    </xf>
    <xf numFmtId="0" fontId="10" fillId="33" borderId="12" xfId="0" applyFont="1" applyFill="1" applyBorder="1" applyAlignment="1">
      <alignment horizontal="left" shrinkToFit="1"/>
    </xf>
    <xf numFmtId="14" fontId="10" fillId="33" borderId="19" xfId="0" applyNumberFormat="1" applyFont="1" applyFill="1" applyBorder="1" applyAlignment="1">
      <alignment shrinkToFit="1"/>
    </xf>
    <xf numFmtId="0" fontId="10" fillId="0" borderId="0" xfId="0" applyFont="1" applyAlignment="1">
      <alignment horizontal="center"/>
    </xf>
    <xf numFmtId="164" fontId="10" fillId="0" borderId="0" xfId="44" applyNumberFormat="1" applyFont="1" applyAlignment="1">
      <alignment horizontal="center"/>
    </xf>
    <xf numFmtId="0" fontId="14" fillId="0" borderId="15" xfId="0" applyFont="1" applyFill="1" applyBorder="1" applyAlignment="1">
      <alignment shrinkToFit="1"/>
    </xf>
    <xf numFmtId="0" fontId="15" fillId="0" borderId="19" xfId="0" applyFont="1" applyFill="1" applyBorder="1" applyAlignment="1">
      <alignment shrinkToFit="1"/>
    </xf>
    <xf numFmtId="0" fontId="15" fillId="0" borderId="12" xfId="0" applyFont="1" applyFill="1" applyBorder="1" applyAlignment="1">
      <alignment shrinkToFit="1"/>
    </xf>
    <xf numFmtId="14" fontId="10" fillId="33" borderId="15" xfId="0" applyNumberFormat="1" applyFont="1" applyFill="1" applyBorder="1" applyAlignment="1">
      <alignment/>
    </xf>
    <xf numFmtId="14" fontId="10" fillId="33" borderId="12" xfId="0" applyNumberFormat="1" applyFont="1" applyFill="1" applyBorder="1" applyAlignment="1">
      <alignment horizontal="center" shrinkToFit="1"/>
    </xf>
    <xf numFmtId="0" fontId="0" fillId="0" borderId="10" xfId="0" applyFill="1" applyBorder="1" applyAlignment="1">
      <alignment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66" fontId="0" fillId="0" borderId="0" xfId="42" applyNumberFormat="1" applyFont="1" applyAlignment="1">
      <alignment horizontal="center" wrapText="1"/>
    </xf>
    <xf numFmtId="44" fontId="0" fillId="0" borderId="0" xfId="0" applyNumberFormat="1" applyAlignment="1">
      <alignment horizontal="center" wrapText="1"/>
    </xf>
    <xf numFmtId="167" fontId="10" fillId="33" borderId="12" xfId="0" applyNumberFormat="1" applyFont="1" applyFill="1" applyBorder="1" applyAlignment="1">
      <alignment horizontal="left" shrinkToFit="1"/>
    </xf>
    <xf numFmtId="167" fontId="0" fillId="0" borderId="0" xfId="0" applyNumberFormat="1" applyAlignment="1">
      <alignment horizontal="center" wrapText="1"/>
    </xf>
    <xf numFmtId="167" fontId="0" fillId="0" borderId="0" xfId="0" applyNumberFormat="1" applyAlignment="1">
      <alignment/>
    </xf>
    <xf numFmtId="165" fontId="0" fillId="0" borderId="0" xfId="42" applyNumberFormat="1" applyFont="1" applyAlignment="1">
      <alignment horizontal="center" wrapText="1"/>
    </xf>
    <xf numFmtId="167" fontId="1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/>
    </xf>
    <xf numFmtId="0" fontId="10" fillId="33" borderId="15" xfId="0" applyFont="1" applyFill="1" applyBorder="1" applyAlignment="1">
      <alignment shrinkToFit="1"/>
    </xf>
    <xf numFmtId="0" fontId="14" fillId="0" borderId="15" xfId="0" applyFont="1" applyBorder="1" applyAlignment="1">
      <alignment shrinkToFit="1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167" fontId="8" fillId="0" borderId="0" xfId="0" applyNumberFormat="1" applyFont="1" applyFill="1" applyBorder="1" applyAlignment="1">
      <alignment horizontal="left" shrinkToFit="1"/>
    </xf>
    <xf numFmtId="0" fontId="19" fillId="0" borderId="12" xfId="0" applyFont="1" applyFill="1" applyBorder="1" applyAlignment="1">
      <alignment/>
    </xf>
    <xf numFmtId="167" fontId="8" fillId="0" borderId="12" xfId="0" applyNumberFormat="1" applyFont="1" applyFill="1" applyBorder="1" applyAlignment="1">
      <alignment horizontal="left" shrinkToFit="1"/>
    </xf>
    <xf numFmtId="0" fontId="8" fillId="0" borderId="15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166" fontId="10" fillId="33" borderId="12" xfId="42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right"/>
    </xf>
    <xf numFmtId="0" fontId="8" fillId="0" borderId="12" xfId="0" applyFont="1" applyBorder="1" applyAlignment="1">
      <alignment/>
    </xf>
    <xf numFmtId="0" fontId="19" fillId="0" borderId="12" xfId="0" applyFont="1" applyFill="1" applyBorder="1" applyAlignment="1">
      <alignment horizontal="left"/>
    </xf>
    <xf numFmtId="164" fontId="10" fillId="33" borderId="0" xfId="44" applyNumberFormat="1" applyFont="1" applyFill="1" applyAlignment="1">
      <alignment/>
    </xf>
    <xf numFmtId="0" fontId="10" fillId="33" borderId="0" xfId="0" applyFont="1" applyFill="1" applyAlignment="1">
      <alignment horizontal="center"/>
    </xf>
    <xf numFmtId="164" fontId="0" fillId="33" borderId="0" xfId="44" applyNumberFormat="1" applyFont="1" applyFill="1" applyAlignment="1">
      <alignment horizontal="center" wrapText="1"/>
    </xf>
    <xf numFmtId="1" fontId="8" fillId="0" borderId="12" xfId="0" applyNumberFormat="1" applyFont="1" applyFill="1" applyBorder="1" applyAlignment="1">
      <alignment horizontal="right" shrinkToFit="1"/>
    </xf>
    <xf numFmtId="0" fontId="0" fillId="0" borderId="12" xfId="0" applyBorder="1" applyAlignment="1">
      <alignment/>
    </xf>
    <xf numFmtId="0" fontId="10" fillId="33" borderId="12" xfId="0" applyFont="1" applyFill="1" applyBorder="1" applyAlignment="1">
      <alignment shrinkToFit="1"/>
    </xf>
    <xf numFmtId="0" fontId="3" fillId="0" borderId="10" xfId="0" applyFont="1" applyBorder="1" applyAlignment="1">
      <alignment/>
    </xf>
    <xf numFmtId="168" fontId="10" fillId="33" borderId="12" xfId="0" applyNumberFormat="1" applyFont="1" applyFill="1" applyBorder="1" applyAlignment="1">
      <alignment shrinkToFit="1"/>
    </xf>
    <xf numFmtId="0" fontId="0" fillId="0" borderId="11" xfId="0" applyFill="1" applyBorder="1" applyAlignment="1">
      <alignment horizontal="center"/>
    </xf>
    <xf numFmtId="164" fontId="17" fillId="0" borderId="11" xfId="44" applyNumberFormat="1" applyFont="1" applyFill="1" applyBorder="1" applyAlignment="1">
      <alignment horizontal="center"/>
    </xf>
    <xf numFmtId="164" fontId="17" fillId="0" borderId="20" xfId="44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8" fillId="0" borderId="12" xfId="0" applyFont="1" applyFill="1" applyBorder="1" applyAlignment="1">
      <alignment horizontal="right" shrinkToFit="1"/>
    </xf>
    <xf numFmtId="167" fontId="8" fillId="0" borderId="12" xfId="0" applyNumberFormat="1" applyFont="1" applyFill="1" applyBorder="1" applyAlignment="1">
      <alignment shrinkToFit="1"/>
    </xf>
    <xf numFmtId="0" fontId="22" fillId="0" borderId="22" xfId="0" applyFont="1" applyBorder="1" applyAlignment="1">
      <alignment shrinkToFit="1"/>
    </xf>
    <xf numFmtId="0" fontId="14" fillId="0" borderId="15" xfId="0" applyFont="1" applyBorder="1" applyAlignment="1">
      <alignment/>
    </xf>
    <xf numFmtId="0" fontId="0" fillId="0" borderId="19" xfId="0" applyBorder="1" applyAlignment="1">
      <alignment/>
    </xf>
    <xf numFmtId="0" fontId="4" fillId="0" borderId="10" xfId="0" applyFont="1" applyBorder="1" applyAlignment="1">
      <alignment/>
    </xf>
    <xf numFmtId="1" fontId="1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/>
    </xf>
    <xf numFmtId="49" fontId="10" fillId="33" borderId="12" xfId="0" applyNumberFormat="1" applyFont="1" applyFill="1" applyBorder="1" applyAlignment="1">
      <alignment horizontal="left" shrinkToFit="1"/>
    </xf>
    <xf numFmtId="49" fontId="10" fillId="33" borderId="12" xfId="0" applyNumberFormat="1" applyFont="1" applyFill="1" applyBorder="1" applyAlignment="1">
      <alignment horizontal="right" shrinkToFit="1"/>
    </xf>
    <xf numFmtId="49" fontId="8" fillId="0" borderId="12" xfId="0" applyNumberFormat="1" applyFont="1" applyFill="1" applyBorder="1" applyAlignment="1">
      <alignment horizontal="right" shrinkToFit="1"/>
    </xf>
    <xf numFmtId="167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9" fontId="0" fillId="0" borderId="0" xfId="0" applyNumberFormat="1" applyAlignment="1">
      <alignment horizontal="center" wrapText="1"/>
    </xf>
    <xf numFmtId="0" fontId="10" fillId="0" borderId="19" xfId="0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49" fontId="8" fillId="0" borderId="12" xfId="0" applyNumberFormat="1" applyFont="1" applyFill="1" applyBorder="1" applyAlignment="1">
      <alignment horizontal="left" shrinkToFit="1"/>
    </xf>
    <xf numFmtId="44" fontId="10" fillId="33" borderId="15" xfId="44" applyFont="1" applyFill="1" applyBorder="1" applyAlignment="1">
      <alignment horizontal="center" shrinkToFit="1"/>
    </xf>
    <xf numFmtId="44" fontId="10" fillId="33" borderId="19" xfId="44" applyFont="1" applyFill="1" applyBorder="1" applyAlignment="1">
      <alignment horizontal="center" shrinkToFit="1"/>
    </xf>
    <xf numFmtId="0" fontId="10" fillId="33" borderId="15" xfId="0" applyFont="1" applyFill="1" applyBorder="1" applyAlignment="1">
      <alignment horizontal="left" shrinkToFit="1"/>
    </xf>
    <xf numFmtId="0" fontId="10" fillId="33" borderId="19" xfId="0" applyFont="1" applyFill="1" applyBorder="1" applyAlignment="1">
      <alignment horizontal="left" shrinkToFit="1"/>
    </xf>
    <xf numFmtId="0" fontId="10" fillId="33" borderId="13" xfId="0" applyFont="1" applyFill="1" applyBorder="1" applyAlignment="1">
      <alignment horizontal="left" shrinkToFit="1"/>
    </xf>
    <xf numFmtId="0" fontId="14" fillId="0" borderId="15" xfId="0" applyFont="1" applyBorder="1" applyAlignment="1">
      <alignment horizontal="left" shrinkToFit="1"/>
    </xf>
    <xf numFmtId="0" fontId="0" fillId="0" borderId="19" xfId="0" applyBorder="1" applyAlignment="1">
      <alignment/>
    </xf>
    <xf numFmtId="0" fontId="22" fillId="35" borderId="22" xfId="0" applyFont="1" applyFill="1" applyBorder="1" applyAlignment="1">
      <alignment horizontal="center" shrinkToFit="1"/>
    </xf>
    <xf numFmtId="0" fontId="11" fillId="33" borderId="15" xfId="53" applyFill="1" applyBorder="1" applyAlignment="1" applyProtection="1">
      <alignment horizontal="left" shrinkToFit="1"/>
      <protection/>
    </xf>
    <xf numFmtId="0" fontId="18" fillId="33" borderId="13" xfId="53" applyFont="1" applyFill="1" applyBorder="1" applyAlignment="1" applyProtection="1">
      <alignment horizontal="left" shrinkToFit="1"/>
      <protection/>
    </xf>
    <xf numFmtId="0" fontId="18" fillId="33" borderId="19" xfId="53" applyFont="1" applyFill="1" applyBorder="1" applyAlignment="1" applyProtection="1">
      <alignment horizontal="left" shrinkToFit="1"/>
      <protection/>
    </xf>
    <xf numFmtId="0" fontId="14" fillId="0" borderId="15" xfId="0" applyFont="1" applyFill="1" applyBorder="1" applyAlignment="1">
      <alignment horizontal="left" shrinkToFit="1"/>
    </xf>
    <xf numFmtId="0" fontId="0" fillId="0" borderId="19" xfId="0" applyBorder="1" applyAlignment="1">
      <alignment shrinkToFit="1"/>
    </xf>
    <xf numFmtId="0" fontId="0" fillId="33" borderId="15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14" fillId="0" borderId="13" xfId="0" applyFont="1" applyBorder="1" applyAlignment="1">
      <alignment horizontal="left" shrinkToFit="1"/>
    </xf>
    <xf numFmtId="0" fontId="14" fillId="0" borderId="19" xfId="0" applyFont="1" applyBorder="1" applyAlignment="1">
      <alignment horizontal="left" shrinkToFit="1"/>
    </xf>
    <xf numFmtId="0" fontId="16" fillId="33" borderId="15" xfId="0" applyFont="1" applyFill="1" applyBorder="1" applyAlignment="1">
      <alignment horizontal="left" shrinkToFit="1"/>
    </xf>
    <xf numFmtId="0" fontId="16" fillId="33" borderId="13" xfId="0" applyFont="1" applyFill="1" applyBorder="1" applyAlignment="1">
      <alignment horizontal="left" shrinkToFit="1"/>
    </xf>
    <xf numFmtId="0" fontId="16" fillId="33" borderId="19" xfId="0" applyFont="1" applyFill="1" applyBorder="1" applyAlignment="1">
      <alignment horizontal="left" shrinkToFit="1"/>
    </xf>
    <xf numFmtId="0" fontId="10" fillId="33" borderId="15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11" xfId="0" applyBorder="1" applyAlignment="1">
      <alignment/>
    </xf>
    <xf numFmtId="0" fontId="15" fillId="0" borderId="15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1" fillId="0" borderId="0" xfId="53" applyAlignment="1" applyProtection="1">
      <alignment horizontal="center"/>
      <protection/>
    </xf>
    <xf numFmtId="0" fontId="18" fillId="0" borderId="0" xfId="53" applyFont="1" applyAlignment="1" applyProtection="1">
      <alignment horizontal="center"/>
      <protection/>
    </xf>
    <xf numFmtId="0" fontId="18" fillId="0" borderId="16" xfId="53" applyFont="1" applyBorder="1" applyAlignment="1" applyProtection="1">
      <alignment horizontal="center"/>
      <protection/>
    </xf>
    <xf numFmtId="0" fontId="11" fillId="0" borderId="10" xfId="53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3" fillId="0" borderId="15" xfId="0" applyFont="1" applyBorder="1" applyAlignment="1">
      <alignment horizontal="left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left"/>
    </xf>
    <xf numFmtId="0" fontId="14" fillId="0" borderId="12" xfId="0" applyFont="1" applyBorder="1" applyAlignment="1">
      <alignment shrinkToFit="1"/>
    </xf>
    <xf numFmtId="0" fontId="14" fillId="0" borderId="15" xfId="0" applyFont="1" applyBorder="1" applyAlignment="1">
      <alignment horizontal="center" shrinkToFit="1"/>
    </xf>
    <xf numFmtId="0" fontId="14" fillId="0" borderId="13" xfId="0" applyFont="1" applyBorder="1" applyAlignment="1">
      <alignment horizontal="center" shrinkToFit="1"/>
    </xf>
    <xf numFmtId="0" fontId="14" fillId="0" borderId="19" xfId="0" applyFont="1" applyBorder="1" applyAlignment="1">
      <alignment horizontal="center" shrinkToFit="1"/>
    </xf>
    <xf numFmtId="0" fontId="16" fillId="0" borderId="15" xfId="0" applyFont="1" applyBorder="1" applyAlignment="1">
      <alignment horizontal="center" shrinkToFit="1"/>
    </xf>
    <xf numFmtId="0" fontId="16" fillId="0" borderId="13" xfId="0" applyFont="1" applyBorder="1" applyAlignment="1">
      <alignment horizontal="center" shrinkToFit="1"/>
    </xf>
    <xf numFmtId="0" fontId="16" fillId="33" borderId="15" xfId="0" applyFont="1" applyFill="1" applyBorder="1" applyAlignment="1">
      <alignment horizontal="center" wrapText="1" shrinkToFit="1"/>
    </xf>
    <xf numFmtId="0" fontId="16" fillId="33" borderId="13" xfId="0" applyFont="1" applyFill="1" applyBorder="1" applyAlignment="1">
      <alignment horizontal="center" wrapText="1" shrinkToFit="1"/>
    </xf>
    <xf numFmtId="0" fontId="16" fillId="33" borderId="19" xfId="0" applyFont="1" applyFill="1" applyBorder="1" applyAlignment="1">
      <alignment horizontal="center" wrapText="1" shrinkToFit="1"/>
    </xf>
    <xf numFmtId="0" fontId="14" fillId="0" borderId="15" xfId="0" applyFont="1" applyFill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Alignment="1">
      <alignment/>
    </xf>
    <xf numFmtId="0" fontId="8" fillId="0" borderId="12" xfId="0" applyFont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2" fillId="0" borderId="21" xfId="0" applyFont="1" applyBorder="1" applyAlignment="1">
      <alignment horizontal="center" shrinkToFit="1"/>
    </xf>
    <xf numFmtId="0" fontId="10" fillId="0" borderId="11" xfId="0" applyFont="1" applyBorder="1" applyAlignment="1">
      <alignment/>
    </xf>
    <xf numFmtId="0" fontId="10" fillId="0" borderId="20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3" fillId="0" borderId="10" xfId="0" applyFont="1" applyBorder="1" applyAlignment="1">
      <alignment horizontal="center"/>
    </xf>
    <xf numFmtId="164" fontId="22" fillId="0" borderId="22" xfId="44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16" fillId="0" borderId="15" xfId="0" applyFont="1" applyBorder="1" applyAlignment="1">
      <alignment horizontal="left" shrinkToFit="1"/>
    </xf>
    <xf numFmtId="0" fontId="25" fillId="10" borderId="26" xfId="0" applyFont="1" applyFill="1" applyBorder="1" applyAlignment="1">
      <alignment horizontal="center"/>
    </xf>
    <xf numFmtId="0" fontId="25" fillId="10" borderId="27" xfId="0" applyFont="1" applyFill="1" applyBorder="1" applyAlignment="1">
      <alignment horizontal="center"/>
    </xf>
    <xf numFmtId="0" fontId="25" fillId="10" borderId="28" xfId="0" applyFont="1" applyFill="1" applyBorder="1" applyAlignment="1">
      <alignment horizontal="center"/>
    </xf>
    <xf numFmtId="0" fontId="26" fillId="10" borderId="29" xfId="53" applyFont="1" applyFill="1" applyBorder="1" applyAlignment="1" applyProtection="1">
      <alignment horizontal="center"/>
      <protection/>
    </xf>
    <xf numFmtId="0" fontId="26" fillId="10" borderId="30" xfId="53" applyFont="1" applyFill="1" applyBorder="1" applyAlignment="1" applyProtection="1">
      <alignment horizontal="center"/>
      <protection/>
    </xf>
    <xf numFmtId="0" fontId="26" fillId="10" borderId="31" xfId="53" applyFont="1" applyFill="1" applyBorder="1" applyAlignment="1" applyProtection="1">
      <alignment horizontal="center"/>
      <protection/>
    </xf>
    <xf numFmtId="0" fontId="12" fillId="0" borderId="15" xfId="0" applyFont="1" applyBorder="1" applyAlignment="1">
      <alignment horizontal="left" shrinkToFit="1"/>
    </xf>
    <xf numFmtId="0" fontId="12" fillId="0" borderId="13" xfId="0" applyFont="1" applyBorder="1" applyAlignment="1">
      <alignment horizontal="left" shrinkToFit="1"/>
    </xf>
    <xf numFmtId="0" fontId="9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0" fillId="0" borderId="13" xfId="0" applyBorder="1" applyAlignment="1">
      <alignment shrinkToFit="1"/>
    </xf>
    <xf numFmtId="0" fontId="22" fillId="35" borderId="24" xfId="0" applyFont="1" applyFill="1" applyBorder="1" applyAlignment="1">
      <alignment horizontal="left" vertical="top" wrapText="1"/>
    </xf>
    <xf numFmtId="0" fontId="22" fillId="35" borderId="35" xfId="0" applyFont="1" applyFill="1" applyBorder="1" applyAlignment="1">
      <alignment horizontal="left" vertical="top" wrapText="1"/>
    </xf>
    <xf numFmtId="0" fontId="22" fillId="35" borderId="0" xfId="0" applyFont="1" applyFill="1" applyBorder="1" applyAlignment="1">
      <alignment horizontal="left" vertical="top" wrapText="1"/>
    </xf>
    <xf numFmtId="0" fontId="22" fillId="35" borderId="36" xfId="0" applyFont="1" applyFill="1" applyBorder="1" applyAlignment="1">
      <alignment horizontal="left" vertical="top" wrapText="1"/>
    </xf>
    <xf numFmtId="0" fontId="22" fillId="35" borderId="37" xfId="0" applyFont="1" applyFill="1" applyBorder="1" applyAlignment="1">
      <alignment horizontal="left" vertical="top" wrapText="1"/>
    </xf>
    <xf numFmtId="0" fontId="22" fillId="35" borderId="38" xfId="0" applyFont="1" applyFill="1" applyBorder="1" applyAlignment="1">
      <alignment horizontal="left" vertical="top" wrapText="1"/>
    </xf>
    <xf numFmtId="0" fontId="21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 shrinkToFit="1"/>
    </xf>
    <xf numFmtId="164" fontId="22" fillId="35" borderId="22" xfId="44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5</xdr:row>
      <xdr:rowOff>66675</xdr:rowOff>
    </xdr:to>
    <xdr:pic>
      <xdr:nvPicPr>
        <xdr:cNvPr id="1" name="Picture 2" descr="novated_exc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novated@pickles.com.au" TargetMode="External" /><Relationship Id="rId2" Type="http://schemas.openxmlformats.org/officeDocument/2006/relationships/hyperlink" Target="http://www.picklesnovated.com.au/" TargetMode="External" /><Relationship Id="rId3" Type="http://schemas.openxmlformats.org/officeDocument/2006/relationships/hyperlink" Target="mailto:novated@pickles.com.au" TargetMode="External" /><Relationship Id="rId4" Type="http://schemas.openxmlformats.org/officeDocument/2006/relationships/hyperlink" Target="mailto:novated@pickles.com.au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6"/>
  <sheetViews>
    <sheetView showGridLines="0" tabSelected="1" zoomScalePageLayoutView="0" workbookViewId="0" topLeftCell="A1">
      <selection activeCell="E26" sqref="E26"/>
    </sheetView>
  </sheetViews>
  <sheetFormatPr defaultColWidth="9.140625" defaultRowHeight="12.75"/>
  <cols>
    <col min="1" max="1" width="15.8515625" style="0" customWidth="1"/>
    <col min="5" max="5" width="10.140625" style="0" customWidth="1"/>
    <col min="7" max="7" width="10.140625" style="0" bestFit="1" customWidth="1"/>
  </cols>
  <sheetData>
    <row r="1" spans="1:9" ht="12.75">
      <c r="A1" s="179"/>
      <c r="B1" s="180"/>
      <c r="C1" s="180"/>
      <c r="D1" s="180"/>
      <c r="E1" s="180"/>
      <c r="F1" s="180"/>
      <c r="G1" s="180"/>
      <c r="H1" s="180"/>
      <c r="I1" s="181"/>
    </row>
    <row r="2" spans="1:9" ht="12.75">
      <c r="A2" s="182"/>
      <c r="B2" s="147"/>
      <c r="C2" s="147"/>
      <c r="D2" s="147"/>
      <c r="E2" s="147"/>
      <c r="F2" s="147"/>
      <c r="G2" s="147"/>
      <c r="H2" s="147"/>
      <c r="I2" s="148"/>
    </row>
    <row r="3" spans="1:9" ht="12.75">
      <c r="A3" s="182"/>
      <c r="B3" s="147"/>
      <c r="C3" s="147"/>
      <c r="D3" s="147"/>
      <c r="E3" s="147"/>
      <c r="F3" s="147"/>
      <c r="G3" s="147"/>
      <c r="H3" s="147"/>
      <c r="I3" s="148"/>
    </row>
    <row r="4" spans="1:9" ht="12.75">
      <c r="A4" s="182"/>
      <c r="B4" s="147"/>
      <c r="C4" s="147"/>
      <c r="D4" s="147"/>
      <c r="E4" s="147"/>
      <c r="F4" s="147"/>
      <c r="G4" s="147"/>
      <c r="H4" s="147"/>
      <c r="I4" s="148"/>
    </row>
    <row r="5" spans="1:9" ht="12.75">
      <c r="A5" s="182"/>
      <c r="B5" s="147"/>
      <c r="C5" s="147"/>
      <c r="D5" s="147"/>
      <c r="E5" s="147"/>
      <c r="F5" s="147"/>
      <c r="G5" s="147"/>
      <c r="H5" s="147"/>
      <c r="I5" s="148"/>
    </row>
    <row r="6" spans="1:9" ht="12.75">
      <c r="A6" s="182"/>
      <c r="B6" s="147"/>
      <c r="C6" s="147"/>
      <c r="D6" s="147"/>
      <c r="E6" s="147"/>
      <c r="F6" s="147"/>
      <c r="G6" s="147"/>
      <c r="H6" s="147"/>
      <c r="I6" s="148"/>
    </row>
    <row r="7" spans="1:9" ht="12.75">
      <c r="A7" s="182"/>
      <c r="B7" s="147"/>
      <c r="C7" s="147"/>
      <c r="D7" s="147"/>
      <c r="E7" s="147"/>
      <c r="F7" s="147"/>
      <c r="G7" s="147"/>
      <c r="H7" s="147"/>
      <c r="I7" s="148"/>
    </row>
    <row r="8" spans="1:9" ht="3" customHeight="1" hidden="1">
      <c r="A8" s="24"/>
      <c r="I8" s="21"/>
    </row>
    <row r="9" spans="1:9" ht="18" customHeight="1">
      <c r="A9" s="144" t="s">
        <v>106</v>
      </c>
      <c r="B9" s="145"/>
      <c r="C9" s="145"/>
      <c r="D9" s="145"/>
      <c r="E9" s="141" t="s">
        <v>107</v>
      </c>
      <c r="F9" s="142"/>
      <c r="G9" s="142"/>
      <c r="H9" s="142"/>
      <c r="I9" s="143"/>
    </row>
    <row r="10" spans="1:9" s="2" customFormat="1" ht="26.25" customHeight="1">
      <c r="A10" s="146" t="s">
        <v>0</v>
      </c>
      <c r="B10" s="147"/>
      <c r="C10" s="147"/>
      <c r="D10" s="147"/>
      <c r="E10" s="147"/>
      <c r="F10" s="147"/>
      <c r="G10" s="147"/>
      <c r="H10" s="147"/>
      <c r="I10" s="148"/>
    </row>
    <row r="11" spans="1:9" s="2" customFormat="1" ht="7.5" customHeight="1">
      <c r="A11" s="98"/>
      <c r="I11" s="21"/>
    </row>
    <row r="12" spans="1:40" s="9" customFormat="1" ht="18">
      <c r="A12" s="149" t="s">
        <v>1</v>
      </c>
      <c r="B12" s="150"/>
      <c r="C12" s="151"/>
      <c r="D12" s="150"/>
      <c r="E12" s="151"/>
      <c r="F12" s="150"/>
      <c r="G12" s="151" t="s">
        <v>126</v>
      </c>
      <c r="H12" s="150"/>
      <c r="I12" s="9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9" ht="7.5" customHeight="1">
      <c r="A13" s="92"/>
      <c r="B13" s="9"/>
      <c r="C13" s="9"/>
      <c r="D13" s="9"/>
      <c r="E13" s="9"/>
      <c r="F13" s="89"/>
      <c r="G13" s="89"/>
      <c r="H13" s="90"/>
      <c r="I13" s="91"/>
    </row>
    <row r="14" spans="1:9" ht="15">
      <c r="A14" s="17" t="s">
        <v>4</v>
      </c>
      <c r="B14" s="115"/>
      <c r="C14" s="116"/>
      <c r="D14" s="162" t="s">
        <v>5</v>
      </c>
      <c r="E14" s="119"/>
      <c r="F14" s="115"/>
      <c r="G14" s="117"/>
      <c r="H14" s="117"/>
      <c r="I14" s="116"/>
    </row>
    <row r="15" spans="1:9" ht="4.5" customHeight="1">
      <c r="A15" s="23"/>
      <c r="B15" s="2"/>
      <c r="C15" s="2"/>
      <c r="D15" s="2"/>
      <c r="E15" s="2"/>
      <c r="F15" s="2"/>
      <c r="G15" s="2"/>
      <c r="H15" s="2"/>
      <c r="I15" s="21"/>
    </row>
    <row r="16" spans="1:9" ht="15">
      <c r="A16" s="17" t="s">
        <v>6</v>
      </c>
      <c r="B16" s="115"/>
      <c r="C16" s="117"/>
      <c r="D16" s="117"/>
      <c r="E16" s="117"/>
      <c r="F16" s="117"/>
      <c r="G16" s="117"/>
      <c r="H16" s="117"/>
      <c r="I16" s="116"/>
    </row>
    <row r="17" spans="1:9" ht="15">
      <c r="A17" s="17" t="s">
        <v>6</v>
      </c>
      <c r="B17" s="115"/>
      <c r="C17" s="117"/>
      <c r="D17" s="117"/>
      <c r="E17" s="117"/>
      <c r="F17" s="117"/>
      <c r="G17" s="117"/>
      <c r="H17" s="117"/>
      <c r="I17" s="116"/>
    </row>
    <row r="18" spans="1:9" ht="15.75" customHeight="1">
      <c r="A18" s="17" t="s">
        <v>10</v>
      </c>
      <c r="B18" s="115"/>
      <c r="C18" s="116"/>
      <c r="D18" s="38" t="s">
        <v>11</v>
      </c>
      <c r="E18" s="34"/>
      <c r="F18" s="39" t="s">
        <v>89</v>
      </c>
      <c r="G18" s="34"/>
      <c r="H18" s="40" t="s">
        <v>90</v>
      </c>
      <c r="I18" s="35"/>
    </row>
    <row r="19" spans="1:9" ht="4.5" customHeight="1">
      <c r="A19" s="23"/>
      <c r="B19" s="2"/>
      <c r="C19" s="2"/>
      <c r="D19" s="2"/>
      <c r="E19" s="2"/>
      <c r="F19" s="2"/>
      <c r="G19" s="2"/>
      <c r="H19" s="2"/>
      <c r="I19" s="21"/>
    </row>
    <row r="20" spans="1:9" ht="15">
      <c r="A20" s="17" t="s">
        <v>12</v>
      </c>
      <c r="B20" s="115"/>
      <c r="C20" s="117"/>
      <c r="D20" s="116"/>
      <c r="E20" s="20" t="s">
        <v>13</v>
      </c>
      <c r="F20" s="115"/>
      <c r="G20" s="117"/>
      <c r="H20" s="117"/>
      <c r="I20" s="116"/>
    </row>
    <row r="21" spans="1:9" ht="4.5" customHeight="1">
      <c r="A21" s="23"/>
      <c r="B21" s="2"/>
      <c r="C21" s="2"/>
      <c r="D21" s="2"/>
      <c r="E21" s="2"/>
      <c r="F21" s="2"/>
      <c r="G21" s="2"/>
      <c r="H21" s="2"/>
      <c r="I21" s="21"/>
    </row>
    <row r="22" spans="1:9" ht="15">
      <c r="A22" s="17" t="s">
        <v>27</v>
      </c>
      <c r="B22" s="115"/>
      <c r="C22" s="116"/>
      <c r="D22" s="19" t="s">
        <v>28</v>
      </c>
      <c r="E22" s="115"/>
      <c r="F22" s="116"/>
      <c r="G22" s="18" t="s">
        <v>14</v>
      </c>
      <c r="H22" s="115"/>
      <c r="I22" s="116"/>
    </row>
    <row r="23" spans="1:9" ht="4.5" customHeight="1">
      <c r="A23" s="23"/>
      <c r="B23" s="2"/>
      <c r="C23" s="2"/>
      <c r="D23" s="2"/>
      <c r="E23" s="2"/>
      <c r="F23" s="2"/>
      <c r="G23" s="2"/>
      <c r="H23" s="2"/>
      <c r="I23" s="21"/>
    </row>
    <row r="24" spans="1:9" ht="15">
      <c r="A24" s="17" t="s">
        <v>15</v>
      </c>
      <c r="B24" s="121"/>
      <c r="C24" s="122"/>
      <c r="D24" s="122"/>
      <c r="E24" s="123"/>
      <c r="F24" s="118" t="s">
        <v>34</v>
      </c>
      <c r="G24" s="119"/>
      <c r="H24" s="115"/>
      <c r="I24" s="116"/>
    </row>
    <row r="25" spans="1:9" ht="8.25" customHeight="1">
      <c r="A25" s="24"/>
      <c r="B25" s="2"/>
      <c r="C25" s="2"/>
      <c r="D25" s="2"/>
      <c r="E25" s="2"/>
      <c r="F25" s="2"/>
      <c r="G25" s="2"/>
      <c r="H25" s="2"/>
      <c r="I25" s="21"/>
    </row>
    <row r="26" spans="1:9" ht="18">
      <c r="A26" s="87" t="s">
        <v>2</v>
      </c>
      <c r="B26" s="1"/>
      <c r="C26" s="1"/>
      <c r="D26" s="1"/>
      <c r="E26" s="2"/>
      <c r="F26" s="2"/>
      <c r="G26" s="2"/>
      <c r="H26" s="2"/>
      <c r="I26" s="21"/>
    </row>
    <row r="27" spans="1:9" ht="7.5" customHeight="1">
      <c r="A27" s="87"/>
      <c r="B27" s="1"/>
      <c r="C27" s="1"/>
      <c r="D27" s="1"/>
      <c r="E27" s="2"/>
      <c r="F27" s="2"/>
      <c r="G27" s="2"/>
      <c r="H27" s="2"/>
      <c r="I27" s="21"/>
    </row>
    <row r="28" spans="1:9" ht="14.25">
      <c r="A28" s="22"/>
      <c r="B28" s="109" t="s">
        <v>128</v>
      </c>
      <c r="C28" s="108" t="s">
        <v>43</v>
      </c>
      <c r="D28" s="2"/>
      <c r="E28" s="2"/>
      <c r="F28" s="2"/>
      <c r="G28" s="2"/>
      <c r="H28" s="2"/>
      <c r="I28" s="21"/>
    </row>
    <row r="29" spans="1:9" ht="15">
      <c r="A29" s="20" t="s">
        <v>127</v>
      </c>
      <c r="B29" s="103"/>
      <c r="C29" s="102"/>
      <c r="D29" s="18" t="s">
        <v>18</v>
      </c>
      <c r="E29" s="115"/>
      <c r="F29" s="116"/>
      <c r="G29" s="18" t="s">
        <v>17</v>
      </c>
      <c r="H29" s="115"/>
      <c r="I29" s="116"/>
    </row>
    <row r="30" spans="1:9" s="54" customFormat="1" ht="11.25">
      <c r="A30" s="73" t="s">
        <v>104</v>
      </c>
      <c r="B30" s="104" t="s">
        <v>129</v>
      </c>
      <c r="C30" s="112" t="s">
        <v>153</v>
      </c>
      <c r="E30" s="75" t="s">
        <v>97</v>
      </c>
      <c r="F30" s="76"/>
      <c r="H30" s="75" t="s">
        <v>99</v>
      </c>
      <c r="I30" s="76"/>
    </row>
    <row r="31" spans="1:9" s="54" customFormat="1" ht="4.5" customHeight="1">
      <c r="A31" s="55"/>
      <c r="B31" s="72"/>
      <c r="C31" s="56"/>
      <c r="D31" s="57"/>
      <c r="E31" s="57"/>
      <c r="F31" s="56"/>
      <c r="G31" s="57"/>
      <c r="H31" s="57"/>
      <c r="I31" s="58"/>
    </row>
    <row r="32" spans="1:9" ht="15">
      <c r="A32" s="18" t="s">
        <v>100</v>
      </c>
      <c r="B32" s="48"/>
      <c r="C32" s="152" t="s">
        <v>19</v>
      </c>
      <c r="D32" s="152"/>
      <c r="E32" s="115"/>
      <c r="F32" s="116"/>
      <c r="G32" s="18" t="s">
        <v>102</v>
      </c>
      <c r="H32" s="10"/>
      <c r="I32" s="59"/>
    </row>
    <row r="33" spans="1:9" s="54" customFormat="1" ht="11.25">
      <c r="A33" s="73" t="s">
        <v>104</v>
      </c>
      <c r="B33" s="74" t="s">
        <v>98</v>
      </c>
      <c r="C33" s="56"/>
      <c r="D33" s="57"/>
      <c r="E33" s="57"/>
      <c r="F33" s="56"/>
      <c r="G33" s="57"/>
      <c r="H33" s="57"/>
      <c r="I33" s="58"/>
    </row>
    <row r="34" spans="1:9" s="54" customFormat="1" ht="4.5" customHeight="1">
      <c r="A34" s="55"/>
      <c r="B34" s="72"/>
      <c r="C34" s="56"/>
      <c r="D34" s="57"/>
      <c r="E34" s="57"/>
      <c r="F34" s="56"/>
      <c r="G34" s="57"/>
      <c r="H34" s="57"/>
      <c r="I34" s="58"/>
    </row>
    <row r="35" spans="1:9" ht="15">
      <c r="A35" s="18" t="s">
        <v>16</v>
      </c>
      <c r="B35" s="34"/>
      <c r="C35" s="18" t="s">
        <v>20</v>
      </c>
      <c r="D35" s="60"/>
      <c r="E35" s="61" t="s">
        <v>26</v>
      </c>
      <c r="F35" s="78"/>
      <c r="G35" s="18" t="s">
        <v>109</v>
      </c>
      <c r="H35" s="85"/>
      <c r="I35" s="88"/>
    </row>
    <row r="36" spans="1:9" s="54" customFormat="1" ht="11.25">
      <c r="A36" s="73" t="s">
        <v>104</v>
      </c>
      <c r="B36" s="94" t="s">
        <v>110</v>
      </c>
      <c r="C36" s="56"/>
      <c r="D36" s="57"/>
      <c r="E36" s="57"/>
      <c r="F36" s="84" t="s">
        <v>111</v>
      </c>
      <c r="G36" s="57"/>
      <c r="H36" s="57"/>
      <c r="I36" s="93" t="s">
        <v>112</v>
      </c>
    </row>
    <row r="37" spans="1:9" ht="4.5" customHeight="1">
      <c r="A37" s="25"/>
      <c r="B37" s="2"/>
      <c r="C37" s="2"/>
      <c r="D37" s="2"/>
      <c r="E37" s="2"/>
      <c r="F37" s="2"/>
      <c r="G37" s="2"/>
      <c r="H37" s="2"/>
      <c r="I37" s="21"/>
    </row>
    <row r="38" spans="1:9" ht="15">
      <c r="A38" s="18" t="s">
        <v>103</v>
      </c>
      <c r="B38" s="86"/>
      <c r="C38" s="139" t="s">
        <v>113</v>
      </c>
      <c r="D38" s="140"/>
      <c r="E38" s="10"/>
      <c r="F38" s="153" t="s">
        <v>154</v>
      </c>
      <c r="G38" s="154"/>
      <c r="H38" s="155"/>
      <c r="I38" s="77"/>
    </row>
    <row r="39" spans="1:9" ht="4.5" customHeight="1">
      <c r="A39" s="25"/>
      <c r="B39" s="2"/>
      <c r="C39" s="2"/>
      <c r="D39" s="2"/>
      <c r="E39" s="2"/>
      <c r="F39" s="2"/>
      <c r="G39" s="2"/>
      <c r="H39" s="2"/>
      <c r="I39" s="21"/>
    </row>
    <row r="40" spans="1:9" ht="15">
      <c r="A40" s="18" t="s">
        <v>21</v>
      </c>
      <c r="B40" s="41"/>
      <c r="C40" s="162" t="s">
        <v>22</v>
      </c>
      <c r="D40" s="163"/>
      <c r="E40" s="163"/>
      <c r="F40" s="164"/>
      <c r="G40" s="41"/>
      <c r="H40" s="43"/>
      <c r="I40" s="21"/>
    </row>
    <row r="41" spans="1:9" ht="4.5" customHeight="1">
      <c r="A41" s="24"/>
      <c r="B41" s="2"/>
      <c r="C41" s="2"/>
      <c r="D41" s="2"/>
      <c r="E41" s="2"/>
      <c r="F41" s="2"/>
      <c r="G41" s="2"/>
      <c r="H41" s="2"/>
      <c r="I41" s="21"/>
    </row>
    <row r="42" spans="1:9" ht="15">
      <c r="A42" s="96" t="s">
        <v>119</v>
      </c>
      <c r="B42" s="115" t="s">
        <v>150</v>
      </c>
      <c r="C42" s="117"/>
      <c r="D42" s="116"/>
      <c r="E42" s="156" t="s">
        <v>120</v>
      </c>
      <c r="F42" s="157"/>
      <c r="G42" s="115" t="s">
        <v>150</v>
      </c>
      <c r="H42" s="117"/>
      <c r="I42" s="116"/>
    </row>
    <row r="43" spans="1:9" ht="4.5" customHeight="1">
      <c r="A43" s="24"/>
      <c r="B43" s="2"/>
      <c r="C43" s="2"/>
      <c r="D43" s="2"/>
      <c r="E43" s="2"/>
      <c r="F43" s="2"/>
      <c r="G43" s="2"/>
      <c r="H43" s="2"/>
      <c r="I43" s="21"/>
    </row>
    <row r="44" spans="1:9" ht="15">
      <c r="A44" s="162" t="s">
        <v>24</v>
      </c>
      <c r="B44" s="150"/>
      <c r="C44" s="119"/>
      <c r="D44" s="10"/>
      <c r="E44" s="183" t="s">
        <v>25</v>
      </c>
      <c r="F44" s="150"/>
      <c r="G44" s="150"/>
      <c r="H44" s="119"/>
      <c r="I44" s="10"/>
    </row>
    <row r="45" spans="1:9" ht="4.5" customHeight="1">
      <c r="A45" s="24"/>
      <c r="B45" s="2"/>
      <c r="C45" s="12"/>
      <c r="D45" s="12"/>
      <c r="E45" s="12"/>
      <c r="F45" s="2"/>
      <c r="G45" s="2"/>
      <c r="H45" s="2"/>
      <c r="I45" s="21"/>
    </row>
    <row r="46" spans="1:9" ht="15">
      <c r="A46" s="20" t="s">
        <v>7</v>
      </c>
      <c r="B46" s="131"/>
      <c r="C46" s="132"/>
      <c r="D46" s="132"/>
      <c r="E46" s="132"/>
      <c r="F46" s="132"/>
      <c r="G46" s="132"/>
      <c r="H46" s="132"/>
      <c r="I46" s="133"/>
    </row>
    <row r="47" spans="1:9" s="66" customFormat="1" ht="11.25">
      <c r="A47" s="79" t="s">
        <v>104</v>
      </c>
      <c r="B47" s="167" t="s">
        <v>152</v>
      </c>
      <c r="C47" s="167"/>
      <c r="D47" s="167"/>
      <c r="E47" s="167"/>
      <c r="F47" s="167"/>
      <c r="G47" s="167"/>
      <c r="H47" s="167"/>
      <c r="I47" s="167"/>
    </row>
    <row r="48" spans="1:9" s="66" customFormat="1" ht="4.5" customHeight="1">
      <c r="A48" s="62"/>
      <c r="B48" s="63"/>
      <c r="C48" s="63"/>
      <c r="D48" s="63"/>
      <c r="E48" s="64"/>
      <c r="F48" s="63"/>
      <c r="G48" s="63"/>
      <c r="H48" s="63"/>
      <c r="I48" s="65"/>
    </row>
    <row r="49" spans="1:9" ht="15">
      <c r="A49" s="118" t="s">
        <v>8</v>
      </c>
      <c r="B49" s="150"/>
      <c r="C49" s="150"/>
      <c r="D49" s="150"/>
      <c r="E49" s="119"/>
      <c r="F49" s="2"/>
      <c r="G49" s="2"/>
      <c r="H49" s="2"/>
      <c r="I49" s="21"/>
    </row>
    <row r="50" spans="1:9" ht="5.25" customHeight="1">
      <c r="A50" s="13"/>
      <c r="B50" s="11"/>
      <c r="C50" s="11"/>
      <c r="D50" s="11"/>
      <c r="E50" s="11"/>
      <c r="F50" s="2"/>
      <c r="G50" s="2"/>
      <c r="H50" s="2"/>
      <c r="I50" s="21"/>
    </row>
    <row r="51" spans="1:9" ht="12.75">
      <c r="A51" s="131"/>
      <c r="B51" s="132"/>
      <c r="C51" s="132"/>
      <c r="D51" s="132"/>
      <c r="E51" s="132"/>
      <c r="F51" s="132"/>
      <c r="G51" s="132"/>
      <c r="H51" s="132"/>
      <c r="I51" s="133"/>
    </row>
    <row r="52" spans="1:9" s="70" customFormat="1" ht="13.5" customHeight="1">
      <c r="A52" s="80" t="s">
        <v>104</v>
      </c>
      <c r="B52" s="168" t="s">
        <v>148</v>
      </c>
      <c r="C52" s="169"/>
      <c r="D52" s="169"/>
      <c r="E52" s="169"/>
      <c r="F52" s="169"/>
      <c r="G52" s="169"/>
      <c r="H52" s="169"/>
      <c r="I52" s="170"/>
    </row>
    <row r="53" spans="1:9" s="70" customFormat="1" ht="4.5" customHeight="1">
      <c r="A53" s="67"/>
      <c r="B53" s="68"/>
      <c r="C53" s="69"/>
      <c r="D53" s="69"/>
      <c r="E53" s="69"/>
      <c r="F53" s="69"/>
      <c r="G53" s="69"/>
      <c r="I53" s="71"/>
    </row>
    <row r="54" spans="1:9" ht="15.75">
      <c r="A54" s="118" t="s">
        <v>32</v>
      </c>
      <c r="B54" s="150"/>
      <c r="C54" s="150"/>
      <c r="D54" s="150"/>
      <c r="E54" s="150"/>
      <c r="F54" s="150"/>
      <c r="G54" s="119"/>
      <c r="H54" s="10"/>
      <c r="I54" s="21"/>
    </row>
    <row r="55" spans="1:9" ht="3.75" customHeight="1">
      <c r="A55" s="6"/>
      <c r="B55" s="7"/>
      <c r="C55" s="7"/>
      <c r="D55" s="7"/>
      <c r="E55" s="7"/>
      <c r="F55" s="7"/>
      <c r="G55" s="7"/>
      <c r="H55" s="16"/>
      <c r="I55" s="21"/>
    </row>
    <row r="56" spans="1:9" ht="15">
      <c r="A56" s="118" t="s">
        <v>9</v>
      </c>
      <c r="B56" s="150"/>
      <c r="C56" s="150"/>
      <c r="D56" s="150"/>
      <c r="E56" s="150"/>
      <c r="F56" s="150"/>
      <c r="G56" s="119"/>
      <c r="H56" s="2"/>
      <c r="I56" s="21"/>
    </row>
    <row r="57" spans="1:9" s="4" customFormat="1" ht="4.5" customHeight="1">
      <c r="A57" s="24"/>
      <c r="B57" s="2"/>
      <c r="C57" s="2"/>
      <c r="D57" s="2"/>
      <c r="E57" s="2"/>
      <c r="F57" s="2"/>
      <c r="G57" s="3"/>
      <c r="I57" s="26"/>
    </row>
    <row r="58" spans="1:9" ht="15" customHeight="1">
      <c r="A58" s="131"/>
      <c r="B58" s="132"/>
      <c r="C58" s="132"/>
      <c r="D58" s="132"/>
      <c r="E58" s="132"/>
      <c r="F58" s="132"/>
      <c r="G58" s="132"/>
      <c r="H58" s="132"/>
      <c r="I58" s="133"/>
    </row>
    <row r="59" spans="1:9" s="2" customFormat="1" ht="5.25" customHeight="1">
      <c r="A59" s="24"/>
      <c r="G59" s="8"/>
      <c r="I59" s="21"/>
    </row>
    <row r="60" spans="1:9" s="2" customFormat="1" ht="15">
      <c r="A60" s="139" t="s">
        <v>31</v>
      </c>
      <c r="B60" s="119"/>
      <c r="G60" s="8"/>
      <c r="I60" s="21"/>
    </row>
    <row r="61" spans="1:9" s="2" customFormat="1" ht="5.25" customHeight="1">
      <c r="A61" s="24"/>
      <c r="G61" s="8"/>
      <c r="I61" s="21"/>
    </row>
    <row r="62" spans="1:9" s="2" customFormat="1" ht="15" customHeight="1">
      <c r="A62" s="131"/>
      <c r="B62" s="132"/>
      <c r="C62" s="132"/>
      <c r="D62" s="132"/>
      <c r="E62" s="132"/>
      <c r="F62" s="132"/>
      <c r="G62" s="132"/>
      <c r="H62" s="132"/>
      <c r="I62" s="133"/>
    </row>
    <row r="63" spans="1:9" s="2" customFormat="1" ht="9.75" customHeight="1">
      <c r="A63" s="31"/>
      <c r="B63" s="32"/>
      <c r="C63" s="32"/>
      <c r="D63" s="32"/>
      <c r="E63" s="32"/>
      <c r="F63" s="32"/>
      <c r="G63" s="32"/>
      <c r="H63" s="32"/>
      <c r="I63" s="33"/>
    </row>
    <row r="64" spans="1:9" s="2" customFormat="1" ht="15" customHeight="1">
      <c r="A64" s="139" t="s">
        <v>37</v>
      </c>
      <c r="B64" s="150"/>
      <c r="C64" s="150"/>
      <c r="D64" s="119"/>
      <c r="E64" s="158"/>
      <c r="F64" s="159"/>
      <c r="G64" s="159"/>
      <c r="H64" s="159"/>
      <c r="I64" s="160"/>
    </row>
    <row r="65" spans="1:9" s="5" customFormat="1" ht="9.75" customHeight="1">
      <c r="A65" s="27"/>
      <c r="B65" s="3"/>
      <c r="C65" s="3"/>
      <c r="D65" s="3"/>
      <c r="E65" s="3"/>
      <c r="F65" s="3"/>
      <c r="G65" s="3"/>
      <c r="H65" s="4"/>
      <c r="I65" s="26"/>
    </row>
    <row r="66" spans="1:9" ht="18">
      <c r="A66" s="165" t="s">
        <v>33</v>
      </c>
      <c r="B66" s="166"/>
      <c r="C66" s="166"/>
      <c r="D66" s="2"/>
      <c r="E66" s="2"/>
      <c r="F66" s="2"/>
      <c r="G66" s="2"/>
      <c r="H66" s="2"/>
      <c r="I66" s="21"/>
    </row>
    <row r="67" spans="1:9" ht="12.75">
      <c r="A67" s="137" t="s">
        <v>36</v>
      </c>
      <c r="B67" s="138"/>
      <c r="C67" s="138"/>
      <c r="D67" s="138"/>
      <c r="E67" s="138"/>
      <c r="F67" s="138"/>
      <c r="G67" s="138"/>
      <c r="H67" s="138"/>
      <c r="I67" s="21"/>
    </row>
    <row r="68" spans="1:9" ht="15">
      <c r="A68" s="20" t="s">
        <v>141</v>
      </c>
      <c r="B68" s="134"/>
      <c r="C68" s="135"/>
      <c r="D68" s="136"/>
      <c r="E68" s="161" t="s">
        <v>23</v>
      </c>
      <c r="F68" s="119"/>
      <c r="G68" s="134"/>
      <c r="H68" s="135"/>
      <c r="I68" s="136"/>
    </row>
    <row r="69" spans="1:9" ht="4.5" customHeight="1">
      <c r="A69" s="28"/>
      <c r="B69" s="14"/>
      <c r="C69" s="14"/>
      <c r="D69" s="14"/>
      <c r="E69" s="14"/>
      <c r="F69" s="14"/>
      <c r="G69" s="14"/>
      <c r="H69" s="15"/>
      <c r="I69" s="29"/>
    </row>
    <row r="70" spans="1:9" ht="15">
      <c r="A70" s="61" t="s">
        <v>143</v>
      </c>
      <c r="B70" s="134"/>
      <c r="C70" s="135"/>
      <c r="D70" s="136"/>
      <c r="E70" s="124" t="s">
        <v>140</v>
      </c>
      <c r="F70" s="125"/>
      <c r="G70" s="126"/>
      <c r="H70" s="127"/>
      <c r="I70" s="128"/>
    </row>
    <row r="71" spans="1:9" ht="4.5" customHeight="1">
      <c r="A71" s="24"/>
      <c r="B71" s="2"/>
      <c r="C71" s="2"/>
      <c r="D71" s="2"/>
      <c r="E71" s="2"/>
      <c r="F71" s="2"/>
      <c r="G71" s="2"/>
      <c r="H71" s="2"/>
      <c r="I71" s="21"/>
    </row>
    <row r="72" spans="1:9" ht="12.75">
      <c r="A72" s="190" t="s">
        <v>142</v>
      </c>
      <c r="B72" s="191"/>
      <c r="C72" s="191"/>
      <c r="D72" s="191"/>
      <c r="E72" s="191"/>
      <c r="F72" s="191"/>
      <c r="G72" s="134"/>
      <c r="H72" s="135"/>
      <c r="I72" s="136"/>
    </row>
    <row r="73" spans="1:9" ht="4.5" customHeight="1">
      <c r="A73" s="30"/>
      <c r="B73" s="2"/>
      <c r="C73" s="2"/>
      <c r="D73" s="2"/>
      <c r="E73" s="2"/>
      <c r="F73" s="2"/>
      <c r="G73" s="2"/>
      <c r="H73" s="2"/>
      <c r="I73" s="21"/>
    </row>
    <row r="74" spans="1:9" ht="15">
      <c r="A74" s="118" t="str">
        <f>IF(G72="Early Payout","Early Payout Value from Lessor (inc GST):","Residual Amount (inc GST) Due:")</f>
        <v>Residual Amount (inc GST) Due:</v>
      </c>
      <c r="B74" s="129"/>
      <c r="C74" s="130"/>
      <c r="D74" s="113"/>
      <c r="E74" s="114"/>
      <c r="F74" s="118" t="str">
        <f>IF(G72="Early Payout","Early Payout Expiry Date: ","Residual Due / Contract End Date: ")</f>
        <v>Residual Due / Contract End Date: </v>
      </c>
      <c r="G74" s="129"/>
      <c r="H74" s="130"/>
      <c r="I74" s="42"/>
    </row>
    <row r="75" spans="1:9" ht="4.5" customHeight="1">
      <c r="A75" s="24"/>
      <c r="B75" s="2"/>
      <c r="C75" s="2"/>
      <c r="D75" s="2"/>
      <c r="E75" s="2"/>
      <c r="F75" s="2"/>
      <c r="G75" s="2"/>
      <c r="H75" s="2"/>
      <c r="I75" s="21"/>
    </row>
    <row r="76" spans="1:9" ht="12.75">
      <c r="A76" s="190" t="s">
        <v>118</v>
      </c>
      <c r="B76" s="200"/>
      <c r="C76" s="200"/>
      <c r="D76" s="200"/>
      <c r="E76" s="200"/>
      <c r="F76" s="200"/>
      <c r="G76" s="200"/>
      <c r="H76" s="125"/>
      <c r="I76" s="10"/>
    </row>
    <row r="77" spans="1:9" ht="4.5" customHeight="1">
      <c r="A77" s="30"/>
      <c r="B77" s="2"/>
      <c r="C77" s="2"/>
      <c r="D77" s="2"/>
      <c r="E77" s="2"/>
      <c r="F77" s="2"/>
      <c r="G77" s="2"/>
      <c r="H77" s="2"/>
      <c r="I77" s="21"/>
    </row>
    <row r="78" spans="1:9" ht="12.75">
      <c r="A78" s="190" t="s">
        <v>132</v>
      </c>
      <c r="B78" s="150"/>
      <c r="C78" s="150"/>
      <c r="D78" s="150"/>
      <c r="E78" s="150"/>
      <c r="F78" s="150"/>
      <c r="G78" s="150"/>
      <c r="H78" s="119"/>
      <c r="I78" s="10"/>
    </row>
    <row r="79" ht="4.5" customHeight="1"/>
    <row r="80" spans="1:9" ht="12.75">
      <c r="A80" s="190" t="s">
        <v>30</v>
      </c>
      <c r="B80" s="150"/>
      <c r="C80" s="150"/>
      <c r="D80" s="150"/>
      <c r="E80" s="150"/>
      <c r="F80" s="150"/>
      <c r="G80" s="150"/>
      <c r="H80" s="119"/>
      <c r="I80" s="10"/>
    </row>
    <row r="81" ht="4.5" customHeight="1"/>
    <row r="82" spans="1:9" ht="12.75">
      <c r="A82" s="95" t="s">
        <v>115</v>
      </c>
      <c r="B82" s="198" t="s">
        <v>92</v>
      </c>
      <c r="C82" s="199"/>
      <c r="D82" s="120"/>
      <c r="E82" s="120"/>
      <c r="F82" s="198" t="s">
        <v>145</v>
      </c>
      <c r="G82" s="199"/>
      <c r="H82" s="120"/>
      <c r="I82" s="120"/>
    </row>
    <row r="83" spans="1:9" ht="12.75">
      <c r="A83" s="201" t="s">
        <v>116</v>
      </c>
      <c r="B83" s="201"/>
      <c r="C83" s="201"/>
      <c r="D83" s="201"/>
      <c r="E83" s="202"/>
      <c r="F83" s="207" t="s">
        <v>35</v>
      </c>
      <c r="G83" s="207"/>
      <c r="H83" s="207"/>
      <c r="I83" s="207"/>
    </row>
    <row r="84" spans="1:9" ht="12.75">
      <c r="A84" s="203"/>
      <c r="B84" s="203"/>
      <c r="C84" s="203"/>
      <c r="D84" s="203"/>
      <c r="E84" s="204"/>
      <c r="F84" s="207" t="s">
        <v>88</v>
      </c>
      <c r="G84" s="207"/>
      <c r="H84" s="178" t="s">
        <v>87</v>
      </c>
      <c r="I84" s="178"/>
    </row>
    <row r="85" spans="1:9" ht="12.75">
      <c r="A85" s="205"/>
      <c r="B85" s="205"/>
      <c r="C85" s="205"/>
      <c r="D85" s="205"/>
      <c r="E85" s="206"/>
      <c r="F85" s="209"/>
      <c r="G85" s="209"/>
      <c r="H85" s="209"/>
      <c r="I85" s="209"/>
    </row>
    <row r="86" spans="1:9" s="2" customFormat="1" ht="12.75">
      <c r="A86" s="174" t="s">
        <v>124</v>
      </c>
      <c r="B86" s="175"/>
      <c r="C86" s="175"/>
      <c r="D86" s="175"/>
      <c r="E86" s="175"/>
      <c r="F86" s="175"/>
      <c r="G86" s="175"/>
      <c r="H86" s="175"/>
      <c r="I86" s="176"/>
    </row>
    <row r="87" spans="1:9" ht="12.75">
      <c r="A87" s="177" t="s">
        <v>125</v>
      </c>
      <c r="B87" s="166"/>
      <c r="C87" s="166"/>
      <c r="D87" s="166"/>
      <c r="E87" s="166"/>
      <c r="F87" s="166"/>
      <c r="G87" s="166"/>
      <c r="H87" s="166"/>
      <c r="I87" s="148"/>
    </row>
    <row r="88" spans="1:9" ht="12.75">
      <c r="A88" s="192" t="s">
        <v>149</v>
      </c>
      <c r="B88" s="193"/>
      <c r="C88" s="193"/>
      <c r="D88" s="193"/>
      <c r="E88" s="193"/>
      <c r="F88" s="193"/>
      <c r="G88" s="193"/>
      <c r="H88" s="193"/>
      <c r="I88" s="194"/>
    </row>
    <row r="89" spans="1:9" ht="12.75">
      <c r="A89" s="208" t="s">
        <v>29</v>
      </c>
      <c r="B89" s="180"/>
      <c r="C89" s="180"/>
      <c r="D89" s="180"/>
      <c r="E89" s="180"/>
      <c r="F89" s="180"/>
      <c r="G89" s="180"/>
      <c r="H89" s="180"/>
      <c r="I89" s="181"/>
    </row>
    <row r="90" spans="1:9" ht="12.75">
      <c r="A90" s="171" t="s">
        <v>151</v>
      </c>
      <c r="B90" s="172"/>
      <c r="C90" s="172"/>
      <c r="D90" s="172"/>
      <c r="E90" s="172"/>
      <c r="F90" s="172"/>
      <c r="G90" s="172"/>
      <c r="H90" s="172"/>
      <c r="I90" s="173"/>
    </row>
    <row r="91" spans="1:9" ht="12.75">
      <c r="A91" s="195" t="s">
        <v>3</v>
      </c>
      <c r="B91" s="196"/>
      <c r="C91" s="196"/>
      <c r="D91" s="196"/>
      <c r="E91" s="196"/>
      <c r="F91" s="196"/>
      <c r="G91" s="196"/>
      <c r="H91" s="196"/>
      <c r="I91" s="197"/>
    </row>
    <row r="92" ht="13.5" thickBot="1"/>
    <row r="93" spans="1:9" ht="15">
      <c r="A93" s="184" t="s">
        <v>144</v>
      </c>
      <c r="B93" s="185"/>
      <c r="C93" s="185"/>
      <c r="D93" s="185"/>
      <c r="E93" s="185"/>
      <c r="F93" s="185"/>
      <c r="G93" s="185"/>
      <c r="H93" s="185"/>
      <c r="I93" s="186"/>
    </row>
    <row r="94" spans="1:9" ht="21" thickBot="1">
      <c r="A94" s="187" t="s">
        <v>106</v>
      </c>
      <c r="B94" s="188"/>
      <c r="C94" s="188"/>
      <c r="D94" s="188"/>
      <c r="E94" s="188"/>
      <c r="F94" s="188"/>
      <c r="G94" s="188"/>
      <c r="H94" s="188"/>
      <c r="I94" s="189"/>
    </row>
    <row r="95" ht="12.75">
      <c r="D95" s="110"/>
    </row>
    <row r="96" ht="12.75">
      <c r="E96" s="110"/>
    </row>
  </sheetData>
  <sheetProtection/>
  <protectedRanges>
    <protectedRange sqref="G13 G83:G85" name="Range3"/>
    <protectedRange sqref="B14:C14 F14:I14 B16:I17 B18:C18 I18 B20:D20 F20:I20 B22:C22 E22:F22 H22:I22 B24:E24 H24:I24 D36:I36 G18 E18 I29 D31:E31 B38 H32:I32 G33:I34 D33:D35 E29 I35 E33:E34 F35 B29:B36 E30:F30 H30:I30 G31:I31" name="Range1"/>
    <protectedRange sqref="E32 I78 I38 G40 I76 D44 H54 B46 A51 I44 A58 A62 B68 G68 C74 H74 F35 E38 B40 I80 B70 G70 G72" name="Range2"/>
    <protectedRange sqref="B42 G42" name="Range2_1"/>
    <protectedRange sqref="C29:C30" name="Range1_1"/>
  </protectedRanges>
  <mergeCells count="80">
    <mergeCell ref="A76:H76"/>
    <mergeCell ref="A83:E85"/>
    <mergeCell ref="A80:H80"/>
    <mergeCell ref="F84:G84"/>
    <mergeCell ref="A89:I89"/>
    <mergeCell ref="B82:C82"/>
    <mergeCell ref="H82:I82"/>
    <mergeCell ref="F83:I83"/>
    <mergeCell ref="H85:I85"/>
    <mergeCell ref="F85:G85"/>
    <mergeCell ref="A64:D64"/>
    <mergeCell ref="E29:F29"/>
    <mergeCell ref="A93:I93"/>
    <mergeCell ref="A94:I94"/>
    <mergeCell ref="A72:F72"/>
    <mergeCell ref="G72:I72"/>
    <mergeCell ref="A88:I88"/>
    <mergeCell ref="A91:I91"/>
    <mergeCell ref="A78:H78"/>
    <mergeCell ref="F82:G82"/>
    <mergeCell ref="A90:I90"/>
    <mergeCell ref="A86:I86"/>
    <mergeCell ref="A87:I87"/>
    <mergeCell ref="H84:I84"/>
    <mergeCell ref="G68:I68"/>
    <mergeCell ref="A1:I7"/>
    <mergeCell ref="A44:C44"/>
    <mergeCell ref="E44:H44"/>
    <mergeCell ref="D14:E14"/>
    <mergeCell ref="E22:F22"/>
    <mergeCell ref="E64:I64"/>
    <mergeCell ref="E68:F68"/>
    <mergeCell ref="C40:F40"/>
    <mergeCell ref="E32:F32"/>
    <mergeCell ref="A66:C66"/>
    <mergeCell ref="H29:I29"/>
    <mergeCell ref="B47:I47"/>
    <mergeCell ref="B46:I46"/>
    <mergeCell ref="A51:I51"/>
    <mergeCell ref="B52:I52"/>
    <mergeCell ref="F14:I14"/>
    <mergeCell ref="A60:B60"/>
    <mergeCell ref="A54:G54"/>
    <mergeCell ref="A56:G56"/>
    <mergeCell ref="C32:D32"/>
    <mergeCell ref="F38:H38"/>
    <mergeCell ref="B42:D42"/>
    <mergeCell ref="E42:F42"/>
    <mergeCell ref="A49:E49"/>
    <mergeCell ref="A58:I58"/>
    <mergeCell ref="C38:D38"/>
    <mergeCell ref="E9:I9"/>
    <mergeCell ref="A9:D9"/>
    <mergeCell ref="A10:I10"/>
    <mergeCell ref="A12:B12"/>
    <mergeCell ref="C12:D12"/>
    <mergeCell ref="E12:F12"/>
    <mergeCell ref="G12:H12"/>
    <mergeCell ref="B18:C18"/>
    <mergeCell ref="H22:I22"/>
    <mergeCell ref="B70:D70"/>
    <mergeCell ref="B68:D68"/>
    <mergeCell ref="A67:H67"/>
    <mergeCell ref="F74:H74"/>
    <mergeCell ref="B14:C14"/>
    <mergeCell ref="B17:I17"/>
    <mergeCell ref="B20:D20"/>
    <mergeCell ref="F20:I20"/>
    <mergeCell ref="B22:C22"/>
    <mergeCell ref="B16:I16"/>
    <mergeCell ref="D74:E74"/>
    <mergeCell ref="H24:I24"/>
    <mergeCell ref="G42:I42"/>
    <mergeCell ref="F24:G24"/>
    <mergeCell ref="D82:E82"/>
    <mergeCell ref="B24:E24"/>
    <mergeCell ref="E70:F70"/>
    <mergeCell ref="G70:I70"/>
    <mergeCell ref="A74:C74"/>
    <mergeCell ref="A62:I62"/>
  </mergeCells>
  <dataValidations count="10">
    <dataValidation type="list" allowBlank="1" showInputMessage="1" showErrorMessage="1" sqref="D82:E82">
      <formula1>"Alice Springs, Balcatta, Belmore, Darwin, Dubbo, Fyshwick, Gateshead, Geebung, Moonah, Salisbury, Sunshine, Tamworth, Townsville"</formula1>
    </dataValidation>
    <dataValidation type="list" allowBlank="1" showInputMessage="1" showErrorMessage="1" sqref="I78 I80 I76 E38 H54 I44 D44 H32">
      <formula1>"Yes, No"</formula1>
    </dataValidation>
    <dataValidation type="list" allowBlank="1" showInputMessage="1" showErrorMessage="1" sqref="E32">
      <formula1>"Automatic, Manual, Semi Auto, "</formula1>
    </dataValidation>
    <dataValidation type="list" allowBlank="1" showInputMessage="1" showErrorMessage="1" sqref="G18">
      <formula1>"NSW, Vic, Qld, SA, WA, ACT, NT, Tas"</formula1>
    </dataValidation>
    <dataValidation type="list" allowBlank="1" showInputMessage="1" showErrorMessage="1" sqref="B38">
      <formula1>"Unleaded, PULD, Diesel, LPG, Electric, Other"</formula1>
    </dataValidation>
    <dataValidation type="list" allowBlank="1" showInputMessage="1" showErrorMessage="1" sqref="B29">
      <formula1>"01,02,03,04,05,06,07,08,09,10,11,12"</formula1>
    </dataValidation>
    <dataValidation type="list" allowBlank="1" showInputMessage="1" showErrorMessage="1" sqref="G72">
      <formula1>"Full Term, Early Payout"</formula1>
    </dataValidation>
    <dataValidation type="list" allowBlank="1" showInputMessage="1" showErrorMessage="1" sqref="E64:I64">
      <formula1>"Lease Company Letter, Advised by Financier / Fleet Manager, Advised by internal Fleet Manager, Company Intranet, Word of Mouth, Internet Search, Radio Advertisment, TV Advertisment, Newspaper, Trade Magazine"</formula1>
    </dataValidation>
    <dataValidation type="list" allowBlank="1" showInputMessage="1" showErrorMessage="1" sqref="H82:I82">
      <formula1>"Daniel Tesseyman, Stan Stylli, Brendon Green"</formula1>
    </dataValidation>
    <dataValidation type="list" allowBlank="1" showInputMessage="1" showErrorMessage="1" sqref="C29">
      <formula1>"2013,2012,2011,2010,2009,2008,2007,2006,2005,2004,2003,2002,2001,2000,1999,1998,1997,1996,1995"</formula1>
    </dataValidation>
  </dataValidations>
  <hyperlinks>
    <hyperlink ref="E9:I9" r:id="rId1" display=" novated@pickles.com.au"/>
    <hyperlink ref="E9" r:id="rId2" display="www.picklesnovated.com.au"/>
    <hyperlink ref="A9" r:id="rId3" display="novated@pickles.com.au"/>
    <hyperlink ref="A94" r:id="rId4" display="novated@pickles.com.au"/>
  </hyperlinks>
  <printOptions horizontalCentered="1" verticalCentered="1"/>
  <pageMargins left="0.6692913385826772" right="0.5" top="0.36" bottom="0.28" header="0.3" footer="0.28"/>
  <pageSetup fitToHeight="1" fitToWidth="1" horizontalDpi="600" verticalDpi="600" orientation="portrait" paperSize="9" scale="81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:BD8"/>
  <sheetViews>
    <sheetView zoomScalePageLayoutView="0" workbookViewId="0" topLeftCell="A1">
      <selection activeCell="BD5" sqref="BD5"/>
    </sheetView>
  </sheetViews>
  <sheetFormatPr defaultColWidth="12.57421875" defaultRowHeight="12.75"/>
  <cols>
    <col min="1" max="1" width="12.57421875" style="0" customWidth="1"/>
    <col min="2" max="2" width="12.57421875" style="101" customWidth="1"/>
    <col min="3" max="7" width="12.57421875" style="0" customWidth="1"/>
    <col min="8" max="8" width="12.57421875" style="50" customWidth="1"/>
    <col min="9" max="22" width="12.57421875" style="0" customWidth="1"/>
    <col min="23" max="24" width="12.57421875" style="53" customWidth="1"/>
    <col min="25" max="35" width="12.57421875" style="0" customWidth="1"/>
    <col min="36" max="36" width="28.140625" style="0" customWidth="1"/>
  </cols>
  <sheetData>
    <row r="2" spans="4:54" ht="12.75">
      <c r="D2" s="111"/>
      <c r="E2" s="111"/>
      <c r="H2" s="105" t="s">
        <v>130</v>
      </c>
      <c r="Q2" s="111"/>
      <c r="BB2" s="111"/>
    </row>
    <row r="3" spans="1:56" s="36" customFormat="1" ht="12.75">
      <c r="A3" s="36" t="s">
        <v>38</v>
      </c>
      <c r="B3" s="99" t="s">
        <v>39</v>
      </c>
      <c r="C3" s="36" t="s">
        <v>40</v>
      </c>
      <c r="D3" s="36" t="s">
        <v>134</v>
      </c>
      <c r="E3" s="36" t="s">
        <v>136</v>
      </c>
      <c r="F3" s="36" t="s">
        <v>41</v>
      </c>
      <c r="G3" s="36" t="s">
        <v>42</v>
      </c>
      <c r="H3" s="52" t="s">
        <v>43</v>
      </c>
      <c r="I3" s="36" t="s">
        <v>44</v>
      </c>
      <c r="J3" s="36" t="s">
        <v>45</v>
      </c>
      <c r="K3" s="36" t="s">
        <v>96</v>
      </c>
      <c r="L3" s="36" t="s">
        <v>114</v>
      </c>
      <c r="M3" s="36" t="s">
        <v>46</v>
      </c>
      <c r="N3" s="36" t="s">
        <v>65</v>
      </c>
      <c r="O3" s="36" t="s">
        <v>108</v>
      </c>
      <c r="P3" s="36" t="s">
        <v>67</v>
      </c>
      <c r="Q3" s="36" t="s">
        <v>138</v>
      </c>
      <c r="R3" s="37" t="s">
        <v>47</v>
      </c>
      <c r="S3" s="36" t="s">
        <v>50</v>
      </c>
      <c r="T3" s="36" t="s">
        <v>48</v>
      </c>
      <c r="U3" s="36" t="s">
        <v>48</v>
      </c>
      <c r="V3" s="36" t="s">
        <v>49</v>
      </c>
      <c r="W3" s="81" t="s">
        <v>95</v>
      </c>
      <c r="X3" s="81" t="s">
        <v>95</v>
      </c>
      <c r="Y3" s="36" t="s">
        <v>52</v>
      </c>
      <c r="Z3" s="36" t="s">
        <v>52</v>
      </c>
      <c r="AA3" s="36" t="s">
        <v>53</v>
      </c>
      <c r="AB3" s="36" t="s">
        <v>54</v>
      </c>
      <c r="AC3" s="36" t="s">
        <v>91</v>
      </c>
      <c r="AD3" s="36" t="s">
        <v>55</v>
      </c>
      <c r="AE3" s="36" t="s">
        <v>56</v>
      </c>
      <c r="AF3" s="36" t="s">
        <v>57</v>
      </c>
      <c r="AG3" s="36" t="s">
        <v>58</v>
      </c>
      <c r="AH3" s="36" t="s">
        <v>59</v>
      </c>
      <c r="AI3" s="36" t="s">
        <v>60</v>
      </c>
      <c r="AJ3" s="36" t="s">
        <v>61</v>
      </c>
      <c r="AK3" s="36" t="s">
        <v>62</v>
      </c>
      <c r="AL3" s="36" t="s">
        <v>64</v>
      </c>
      <c r="AM3" s="36" t="s">
        <v>66</v>
      </c>
      <c r="AN3" s="36" t="s">
        <v>101</v>
      </c>
      <c r="AO3" s="36" t="s">
        <v>105</v>
      </c>
      <c r="AP3" s="36" t="s">
        <v>38</v>
      </c>
      <c r="AQ3" s="36" t="s">
        <v>121</v>
      </c>
      <c r="AR3" s="36" t="s">
        <v>122</v>
      </c>
      <c r="AS3" s="36" t="s">
        <v>70</v>
      </c>
      <c r="AT3" s="36" t="s">
        <v>72</v>
      </c>
      <c r="AU3" s="36" t="s">
        <v>74</v>
      </c>
      <c r="AV3" s="36" t="s">
        <v>75</v>
      </c>
      <c r="AW3" s="36" t="s">
        <v>77</v>
      </c>
      <c r="AX3" s="36" t="s">
        <v>79</v>
      </c>
      <c r="AY3" s="36" t="s">
        <v>81</v>
      </c>
      <c r="AZ3" s="36" t="s">
        <v>83</v>
      </c>
      <c r="BA3" s="36" t="s">
        <v>117</v>
      </c>
      <c r="BB3" s="36" t="s">
        <v>133</v>
      </c>
      <c r="BC3" s="36" t="s">
        <v>85</v>
      </c>
      <c r="BD3" s="36" t="s">
        <v>146</v>
      </c>
    </row>
    <row r="4" spans="2:56" s="36" customFormat="1" ht="12.75">
      <c r="B4" s="99"/>
      <c r="D4" s="36" t="s">
        <v>135</v>
      </c>
      <c r="E4" s="36" t="s">
        <v>137</v>
      </c>
      <c r="H4" s="52"/>
      <c r="P4" s="36" t="s">
        <v>68</v>
      </c>
      <c r="Q4" s="36" t="s">
        <v>139</v>
      </c>
      <c r="S4" s="36" t="s">
        <v>51</v>
      </c>
      <c r="T4" s="36" t="s">
        <v>93</v>
      </c>
      <c r="U4" s="36" t="s">
        <v>94</v>
      </c>
      <c r="W4" s="82" t="s">
        <v>88</v>
      </c>
      <c r="X4" s="82" t="s">
        <v>87</v>
      </c>
      <c r="Y4" s="36">
        <v>1</v>
      </c>
      <c r="Z4" s="36">
        <v>2</v>
      </c>
      <c r="AJ4" s="36" t="s">
        <v>52</v>
      </c>
      <c r="AK4" s="36" t="s">
        <v>63</v>
      </c>
      <c r="AP4" s="36" t="s">
        <v>69</v>
      </c>
      <c r="AQ4" s="36" t="s">
        <v>123</v>
      </c>
      <c r="AR4" s="36" t="s">
        <v>123</v>
      </c>
      <c r="AS4" s="36" t="s">
        <v>71</v>
      </c>
      <c r="AT4" s="36" t="s">
        <v>73</v>
      </c>
      <c r="AV4" s="36" t="s">
        <v>76</v>
      </c>
      <c r="AW4" s="36" t="s">
        <v>78</v>
      </c>
      <c r="AX4" s="36" t="s">
        <v>80</v>
      </c>
      <c r="AY4" s="36" t="s">
        <v>82</v>
      </c>
      <c r="AZ4" s="36" t="s">
        <v>84</v>
      </c>
      <c r="BB4" s="36" t="s">
        <v>131</v>
      </c>
      <c r="BC4" s="36" t="s">
        <v>86</v>
      </c>
      <c r="BD4" s="36" t="s">
        <v>147</v>
      </c>
    </row>
    <row r="5" spans="1:56" s="45" customFormat="1" ht="36.75" customHeight="1">
      <c r="A5" s="107">
        <f>'Assessment Form'!B40</f>
        <v>0</v>
      </c>
      <c r="B5" s="100">
        <f>'Assessment Form'!G68</f>
        <v>0</v>
      </c>
      <c r="C5" s="45">
        <f>+'Assessment Form'!B68</f>
        <v>0</v>
      </c>
      <c r="D5" s="45">
        <f>+'Assessment Form'!B70</f>
        <v>0</v>
      </c>
      <c r="E5" s="45">
        <f>+'Assessment Form'!G70</f>
        <v>0</v>
      </c>
      <c r="F5" s="45">
        <f>+'Assessment Form'!F14</f>
        <v>0</v>
      </c>
      <c r="G5" s="45">
        <f>+'Assessment Form'!B14</f>
        <v>0</v>
      </c>
      <c r="H5" s="49" t="str">
        <f>CONCATENATE('Assessment Form'!B29,H2,'Assessment Form'!C29)</f>
        <v>/</v>
      </c>
      <c r="I5" s="45">
        <f>+'Assessment Form'!E29</f>
        <v>0</v>
      </c>
      <c r="J5" s="45">
        <f>+'Assessment Form'!H29</f>
        <v>0</v>
      </c>
      <c r="K5" s="45">
        <f>+'Assessment Form'!B32</f>
        <v>0</v>
      </c>
      <c r="L5" s="45">
        <f>+'Assessment Form'!E38</f>
        <v>0</v>
      </c>
      <c r="M5" s="45">
        <f>+'Assessment Form'!B35</f>
        <v>0</v>
      </c>
      <c r="N5" s="45">
        <f>+'Assessment Form'!F35</f>
        <v>0</v>
      </c>
      <c r="O5" s="45">
        <f>+'Assessment Form'!I35</f>
        <v>0</v>
      </c>
      <c r="P5" s="46">
        <f>+'Assessment Form'!I38</f>
        <v>0</v>
      </c>
      <c r="Q5" s="46">
        <f>+'Assessment Form'!G72</f>
        <v>0</v>
      </c>
      <c r="R5" s="47">
        <f>+'Assessment Form'!D74</f>
        <v>0</v>
      </c>
      <c r="S5" s="44">
        <f>+'Assessment Form'!I74</f>
        <v>0</v>
      </c>
      <c r="T5" s="51" t="e">
        <f>(S5-H5)/365</f>
        <v>#VALUE!</v>
      </c>
      <c r="U5" s="46" t="e">
        <f>(S5-H5)/31</f>
        <v>#VALUE!</v>
      </c>
      <c r="V5" s="45">
        <f>'Assessment Form'!D82</f>
        <v>0</v>
      </c>
      <c r="W5" s="83">
        <f>'Assessment Form'!F85</f>
        <v>0</v>
      </c>
      <c r="X5" s="83">
        <f>'Assessment Form'!H85</f>
        <v>0</v>
      </c>
      <c r="Y5" s="45">
        <f>+'Assessment Form'!B16</f>
        <v>0</v>
      </c>
      <c r="Z5" s="45">
        <f>+'Assessment Form'!B17</f>
        <v>0</v>
      </c>
      <c r="AA5" s="45">
        <f>+'Assessment Form'!B18</f>
        <v>0</v>
      </c>
      <c r="AB5" s="45">
        <f>+'Assessment Form'!E18</f>
        <v>0</v>
      </c>
      <c r="AC5" s="45">
        <f>'Assessment Form'!G18</f>
        <v>0</v>
      </c>
      <c r="AD5" s="44">
        <f>+'Assessment Form'!I18</f>
        <v>0</v>
      </c>
      <c r="AE5" s="45">
        <f>+'Assessment Form'!B20</f>
        <v>0</v>
      </c>
      <c r="AF5" s="45">
        <f>+'Assessment Form'!F20</f>
        <v>0</v>
      </c>
      <c r="AG5" s="45">
        <f>+'Assessment Form'!B22</f>
        <v>0</v>
      </c>
      <c r="AH5" s="45">
        <f>+'Assessment Form'!E22</f>
        <v>0</v>
      </c>
      <c r="AI5" s="45">
        <f>+'Assessment Form'!H22</f>
        <v>0</v>
      </c>
      <c r="AJ5" s="45">
        <f>+'Assessment Form'!B24</f>
        <v>0</v>
      </c>
      <c r="AK5" s="45">
        <f>+'Assessment Form'!H24</f>
        <v>0</v>
      </c>
      <c r="AL5" s="45">
        <f>+'Assessment Form'!D35</f>
        <v>0</v>
      </c>
      <c r="AM5" s="45">
        <f>+'Assessment Form'!E32</f>
        <v>0</v>
      </c>
      <c r="AN5" s="45">
        <f>+'Assessment Form'!B38</f>
        <v>0</v>
      </c>
      <c r="AO5" s="45">
        <f>+No</f>
        <v>0</v>
      </c>
      <c r="AP5" s="44">
        <f>+'Assessment Form'!G40</f>
        <v>0</v>
      </c>
      <c r="AQ5" s="44" t="str">
        <f>+'Assessment Form'!B42</f>
        <v>(Optional)</v>
      </c>
      <c r="AR5" s="44" t="str">
        <f>+'Assessment Form'!G42</f>
        <v>(Optional)</v>
      </c>
      <c r="AS5" s="45">
        <f>+'Assessment Form'!D44</f>
        <v>0</v>
      </c>
      <c r="AT5" s="45">
        <f>+'Assessment Form'!I44</f>
        <v>0</v>
      </c>
      <c r="AU5" s="45">
        <f>+'Assessment Form'!B46</f>
        <v>0</v>
      </c>
      <c r="AV5" s="45">
        <f>+'Assessment Form'!A51</f>
        <v>0</v>
      </c>
      <c r="AW5" s="45">
        <f>+'Assessment Form'!H54</f>
        <v>0</v>
      </c>
      <c r="AX5" s="45">
        <f>+'Assessment Form'!A58</f>
        <v>0</v>
      </c>
      <c r="AY5" s="45">
        <f>+'Assessment Form'!A62</f>
        <v>0</v>
      </c>
      <c r="AZ5" s="45">
        <f>+'Assessment Form'!E64</f>
        <v>0</v>
      </c>
      <c r="BA5" s="45">
        <f>+'Assessment Form'!I76</f>
        <v>0</v>
      </c>
      <c r="BB5" s="45">
        <f>+'Assessment Form'!I78</f>
        <v>0</v>
      </c>
      <c r="BC5" s="45">
        <f>+'Assessment Form'!I78</f>
        <v>0</v>
      </c>
      <c r="BD5" s="45">
        <f>+'Assessment Form'!H82</f>
        <v>0</v>
      </c>
    </row>
    <row r="8" ht="12.75">
      <c r="H8" s="10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Pickles Auctions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Brendon Green</dc:creator>
  <cp:keywords/>
  <dc:description/>
  <cp:lastModifiedBy>Administrator</cp:lastModifiedBy>
  <cp:lastPrinted>2010-02-19T04:46:48Z</cp:lastPrinted>
  <dcterms:created xsi:type="dcterms:W3CDTF">2007-05-07T10:18:04Z</dcterms:created>
  <dcterms:modified xsi:type="dcterms:W3CDTF">2012-02-06T02:54:12Z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